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356" documentId="13_ncr:1_{F6CB121F-512D-4AA6-A0C1-0FB36C537598}" xr6:coauthVersionLast="47" xr6:coauthVersionMax="47" xr10:uidLastSave="{43A755EE-743E-426B-9888-4595D66BD303}"/>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I2" i="6"/>
  <c r="I5" i="6"/>
  <c r="L2" i="6"/>
  <c r="L5" i="6"/>
  <c r="L4" i="6"/>
  <c r="J5" i="6"/>
  <c r="J2" i="6"/>
  <c r="J4" i="6"/>
  <c r="I4" i="6"/>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L11" i="5"/>
  <c r="J11" i="5"/>
  <c r="I11" i="5"/>
  <c r="G11" i="5"/>
  <c r="B11" i="5"/>
  <c r="L4" i="5"/>
  <c r="L5" i="5"/>
  <c r="L6" i="5"/>
  <c r="L7" i="5"/>
  <c r="L8" i="5"/>
  <c r="L9" i="5"/>
  <c r="L10" i="5"/>
  <c r="J4" i="5"/>
  <c r="J5" i="5"/>
  <c r="J6" i="5"/>
  <c r="J7" i="5"/>
  <c r="J8" i="5"/>
  <c r="J9" i="5"/>
  <c r="J10" i="5"/>
  <c r="I4" i="5"/>
  <c r="I5" i="5"/>
  <c r="I6" i="5"/>
  <c r="I7" i="5"/>
  <c r="I8" i="5"/>
  <c r="I9" i="5"/>
  <c r="I10" i="5"/>
  <c r="G4" i="5"/>
  <c r="G5" i="5"/>
  <c r="G6" i="5"/>
  <c r="G7" i="5"/>
  <c r="G8" i="5"/>
  <c r="G9" i="5"/>
  <c r="G10" i="5"/>
  <c r="B4" i="5"/>
  <c r="B5" i="5"/>
  <c r="B6" i="5"/>
  <c r="B7" i="5"/>
  <c r="B8" i="5"/>
  <c r="B9" i="5"/>
  <c r="B10"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alcChain>
</file>

<file path=xl/sharedStrings.xml><?xml version="1.0" encoding="utf-8"?>
<sst xmlns="http://schemas.openxmlformats.org/spreadsheetml/2006/main" count="178583" uniqueCount="39074">
  <si>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</si>
  <si>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</si>
  <si>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</si>
  <si>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</si>
  <si>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</si>
  <si>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</si>
  <si>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</si>
  <si>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</si>
  <si>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</si>
  <si>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</si>
  <si>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</si>
  <si>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</si>
  <si>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</si>
  <si>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</si>
  <si>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</si>
  <si>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</si>
  <si>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</si>
  <si>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</si>
  <si>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</si>
  <si>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</si>
  <si>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</si>
  <si>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</si>
  <si>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</si>
  <si>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</si>
  <si>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</si>
  <si>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</si>
  <si>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</si>
  <si>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</si>
  <si>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</si>
  <si>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</si>
  <si>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</si>
  <si>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</si>
  <si>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</si>
  <si>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</si>
  <si>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</si>
  <si>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</si>
  <si>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</si>
  <si>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</si>
  <si>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</si>
  <si>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</si>
  <si>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</si>
  <si>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</si>
  <si>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</si>
  <si>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</si>
  <si>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</si>
  <si>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</si>
  <si>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</si>
  <si>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</si>
  <si>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</si>
  <si>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</si>
  <si>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</si>
  <si>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</si>
  <si>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</si>
  <si>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</si>
  <si>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</si>
  <si>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</si>
  <si>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</si>
  <si>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</si>
  <si>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</si>
  <si>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</si>
  <si>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</si>
  <si>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</si>
  <si>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</si>
  <si>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</si>
  <si>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</si>
  <si>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</si>
  <si>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</si>
  <si>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</si>
  <si>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</si>
  <si>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</si>
  <si>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</si>
  <si>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</si>
  <si>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</si>
  <si>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</si>
  <si>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</si>
  <si>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</si>
  <si>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</si>
  <si>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</si>
  <si>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</si>
  <si>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</si>
  <si>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</si>
  <si>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</si>
  <si>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</si>
  <si>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</si>
  <si>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</si>
  <si>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</si>
  <si>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</si>
  <si>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</si>
  <si>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</si>
  <si>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</si>
  <si>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</si>
  <si>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</si>
  <si>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</si>
  <si>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</si>
  <si>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</si>
  <si>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</si>
  <si>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</si>
  <si>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</si>
  <si>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</si>
  <si>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</si>
  <si>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</si>
  <si>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</si>
  <si>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</si>
  <si>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</si>
  <si>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</si>
  <si>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</si>
  <si>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</si>
  <si>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</si>
  <si>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</si>
  <si>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</si>
  <si>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</si>
  <si>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</si>
  <si>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</si>
  <si>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</si>
  <si>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</si>
  <si>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</si>
  <si>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</si>
  <si>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</si>
  <si>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</si>
  <si>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</si>
  <si>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</si>
  <si>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</si>
  <si>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</si>
  <si>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</si>
  <si>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</si>
  <si>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</si>
  <si>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</si>
  <si>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</si>
  <si>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</si>
  <si>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</si>
  <si>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</si>
  <si>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</si>
  <si>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</si>
  <si>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</si>
  <si>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</si>
  <si>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</si>
  <si>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</si>
  <si>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</si>
  <si>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</si>
  <si>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</si>
  <si>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</si>
  <si>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</si>
  <si>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</si>
  <si>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</si>
  <si>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</si>
  <si>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</si>
  <si>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</si>
  <si>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</si>
  <si>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</si>
  <si>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</si>
  <si>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</si>
  <si>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</si>
  <si>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</si>
  <si>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</si>
  <si>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</si>
  <si>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</si>
  <si>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</si>
  <si>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</si>
  <si>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</si>
  <si>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</si>
  <si>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</si>
  <si>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</si>
  <si>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</si>
  <si>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</si>
  <si>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</si>
  <si>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</si>
  <si>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</si>
  <si>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</si>
  <si>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</si>
  <si>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</si>
  <si>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</si>
  <si>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</si>
  <si>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</si>
  <si>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</si>
  <si>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</si>
  <si>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</si>
  <si>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</si>
  <si>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</si>
  <si>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</si>
  <si>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</si>
  <si>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</si>
  <si>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</si>
  <si>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</si>
  <si>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</si>
  <si>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</si>
  <si>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</si>
  <si>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</si>
  <si>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</si>
  <si>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</si>
  <si>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</si>
  <si>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</si>
  <si>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</si>
  <si>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</si>
  <si>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</si>
  <si>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</si>
  <si>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</si>
  <si>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</si>
  <si>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</si>
  <si>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</si>
  <si>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</si>
  <si>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</si>
  <si>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</si>
  <si>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</si>
  <si>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</si>
  <si>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</si>
  <si>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</si>
  <si>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</si>
  <si>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</si>
  <si>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</si>
  <si>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</si>
  <si>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</si>
  <si>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</si>
  <si>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</si>
  <si>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</si>
  <si>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</si>
  <si>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</si>
  <si>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</si>
  <si>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</si>
  <si>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</si>
  <si>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</si>
  <si>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</si>
  <si>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</si>
  <si>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</si>
  <si>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</si>
  <si>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</si>
  <si>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</si>
  <si>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</si>
  <si>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</si>
  <si>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</si>
  <si>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</si>
  <si>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</si>
  <si>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</si>
  <si>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</si>
  <si>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</si>
  <si>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</si>
  <si>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</si>
  <si>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</si>
  <si>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</si>
  <si>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</si>
  <si>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</si>
  <si>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</si>
  <si>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</si>
  <si>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</si>
  <si>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</si>
  <si>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</si>
  <si>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</si>
  <si>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</si>
  <si>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</si>
  <si>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</si>
  <si>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</si>
  <si>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</si>
  <si>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</si>
  <si>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</si>
  <si>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</si>
  <si>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</si>
  <si>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</si>
  <si>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</si>
  <si>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</si>
  <si>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</si>
  <si>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</si>
  <si>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</si>
  <si>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</si>
  <si>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</si>
  <si>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</si>
  <si>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</si>
  <si>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</si>
  <si>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</si>
  <si>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</si>
  <si>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</si>
  <si>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</si>
  <si>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</si>
  <si>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</si>
  <si>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</si>
  <si>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</si>
  <si>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</si>
  <si>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</si>
  <si>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</si>
  <si>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</si>
  <si>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</si>
  <si>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</si>
  <si>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</si>
  <si>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</si>
  <si>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</si>
  <si>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</si>
  <si>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</si>
  <si>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</si>
  <si>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</si>
  <si>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</si>
  <si>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</si>
  <si>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</si>
  <si>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</si>
  <si>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</si>
  <si>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</si>
  <si>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</si>
  <si>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</si>
  <si>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</si>
  <si>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</si>
  <si>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</si>
  <si>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</si>
  <si>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</si>
  <si>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</si>
  <si>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</si>
  <si>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</si>
  <si>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</si>
  <si>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</si>
  <si>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</si>
  <si>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</si>
  <si>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</si>
  <si>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</si>
  <si>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</si>
  <si>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</si>
  <si>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</si>
  <si>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</si>
  <si>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</si>
  <si>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</si>
  <si>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</si>
  <si>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</si>
  <si>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</si>
  <si>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</si>
  <si>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</si>
  <si>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</si>
  <si>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</si>
  <si>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</si>
  <si>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</si>
  <si>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</si>
  <si>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</si>
  <si>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</si>
  <si>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</si>
  <si>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</si>
  <si>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</si>
  <si>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</si>
  <si>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</si>
  <si>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</si>
  <si>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</si>
  <si>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</si>
  <si>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</si>
  <si>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</si>
  <si>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</si>
  <si>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</si>
  <si>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</si>
  <si>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</si>
  <si>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</si>
  <si>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</si>
  <si>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</si>
  <si>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</si>
  <si>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</si>
  <si>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</si>
  <si>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</si>
  <si>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</si>
  <si>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</si>
  <si>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</si>
  <si>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</si>
  <si>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</si>
  <si>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</si>
  <si>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</si>
  <si>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</si>
  <si>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</si>
  <si>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</si>
  <si>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</si>
  <si>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</si>
  <si>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</si>
  <si>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</si>
  <si>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</si>
  <si>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</si>
  <si>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</si>
  <si>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</si>
  <si>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</si>
  <si>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</si>
  <si>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</si>
  <si>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</si>
  <si>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</si>
  <si>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</si>
  <si>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</si>
  <si>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</si>
  <si>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</si>
  <si>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</si>
  <si>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</si>
  <si>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</si>
  <si>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</si>
  <si>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</si>
  <si>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</si>
  <si>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</si>
  <si>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</si>
  <si>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</si>
  <si>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</si>
  <si>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</si>
  <si>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</si>
  <si>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</si>
  <si>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</si>
  <si>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</si>
  <si>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</si>
  <si>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</si>
  <si>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</si>
  <si>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</si>
  <si>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</si>
  <si>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</si>
  <si>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</si>
  <si>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</si>
  <si>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</si>
  <si>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</si>
  <si>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</si>
  <si>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</si>
  <si>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</si>
  <si>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</si>
  <si>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</si>
  <si>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</si>
  <si>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</si>
  <si>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</si>
  <si>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</si>
  <si>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</si>
  <si>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</si>
  <si>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</si>
  <si>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</si>
  <si>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</si>
  <si>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</si>
  <si>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</si>
  <si>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</si>
  <si>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</si>
  <si>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</si>
  <si>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</si>
  <si>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</si>
  <si>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</si>
  <si>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</si>
  <si>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</si>
  <si>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</si>
  <si>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</si>
  <si>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</si>
  <si>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</si>
  <si>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</si>
  <si>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</si>
  <si>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</si>
  <si>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</si>
  <si>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</si>
  <si>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</si>
  <si>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</si>
  <si>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</si>
  <si>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</si>
  <si>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</si>
  <si>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</si>
  <si>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</si>
  <si>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</si>
  <si>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</si>
  <si>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</si>
  <si>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</si>
  <si>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</si>
  <si>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</si>
  <si>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</si>
  <si>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</si>
  <si>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</si>
  <si>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</si>
  <si>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</si>
  <si>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</si>
  <si>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</si>
  <si>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</si>
  <si>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</si>
  <si>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</si>
  <si>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</si>
  <si>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</si>
  <si>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</si>
  <si>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</si>
  <si>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</si>
  <si>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</si>
  <si>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</si>
  <si>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</si>
  <si>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</si>
  <si>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</si>
  <si>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</si>
  <si>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</si>
  <si>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</si>
  <si>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</si>
  <si>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</si>
  <si>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</si>
  <si>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</si>
  <si>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</si>
  <si>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</si>
  <si>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</si>
  <si>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</si>
  <si>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</si>
  <si>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</si>
  <si>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</si>
  <si>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</si>
  <si>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</si>
  <si>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</si>
  <si>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</si>
  <si>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</si>
  <si>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</si>
  <si>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</si>
  <si>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</si>
  <si>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</si>
  <si>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</si>
  <si>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</si>
  <si>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</si>
  <si>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</si>
  <si>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</si>
  <si>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</si>
  <si>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</si>
  <si>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</si>
  <si>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</si>
  <si>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</si>
  <si>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</si>
  <si>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</si>
  <si>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</si>
  <si>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</si>
  <si>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</si>
  <si>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</si>
  <si>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</si>
  <si>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</si>
  <si>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</si>
  <si>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</si>
  <si>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</si>
  <si>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</si>
  <si>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</si>
  <si>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</si>
  <si>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</si>
  <si>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</si>
  <si>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</si>
  <si>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</si>
  <si>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</si>
  <si>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</si>
  <si>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</si>
  <si>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</si>
  <si>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</si>
  <si>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</si>
  <si>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</si>
  <si>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</si>
  <si>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</si>
  <si>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</si>
  <si>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</si>
  <si>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</si>
  <si>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</si>
  <si>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</si>
  <si>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</si>
  <si>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</si>
  <si>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</si>
  <si>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</si>
  <si>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</si>
  <si>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</si>
  <si>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</si>
  <si>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</si>
  <si>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</si>
  <si>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</si>
  <si>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</si>
  <si>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</si>
  <si>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</si>
  <si>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</si>
  <si>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</si>
  <si>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</si>
  <si>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</si>
  <si>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</si>
  <si>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</si>
  <si>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</si>
  <si>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</si>
  <si>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</si>
  <si>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</si>
  <si>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</si>
  <si>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</si>
  <si>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</si>
  <si>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</si>
  <si>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</si>
  <si>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</si>
  <si>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</si>
  <si>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</si>
  <si>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</si>
  <si>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</si>
  <si>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</si>
  <si>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</si>
  <si>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</si>
  <si>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</si>
  <si>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</si>
  <si>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</si>
  <si>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</si>
  <si>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</si>
  <si>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</si>
  <si>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</si>
  <si>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</si>
  <si>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</si>
  <si>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</si>
  <si>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</si>
  <si>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</si>
  <si>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</si>
  <si>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</si>
  <si>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</si>
  <si>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</si>
  <si>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</si>
  <si>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</si>
  <si>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</si>
  <si>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</si>
  <si>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</si>
  <si>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</si>
  <si>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</si>
  <si>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</si>
  <si>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</si>
  <si>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</si>
  <si>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</si>
  <si>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</si>
  <si>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</si>
  <si>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</si>
  <si>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</si>
  <si>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</si>
  <si>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</si>
  <si>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</si>
  <si>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</si>
  <si>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</si>
  <si>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</si>
  <si>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</si>
  <si>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</si>
  <si>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</si>
  <si>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</si>
  <si>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</si>
  <si>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</si>
  <si>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</si>
  <si>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</si>
  <si>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</si>
  <si>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</si>
  <si>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</si>
  <si>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</si>
  <si>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</si>
  <si>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</si>
  <si>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</si>
  <si>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</si>
  <si>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</si>
  <si>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</si>
  <si>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</si>
  <si>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</si>
  <si>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</si>
  <si>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</si>
  <si>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</si>
  <si>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</si>
  <si>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</si>
  <si>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</si>
  <si>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</si>
  <si>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</si>
  <si>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</si>
  <si>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</si>
  <si>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</si>
  <si>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</si>
  <si>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</si>
  <si>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</si>
  <si>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</si>
  <si>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</si>
  <si>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</si>
  <si>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</si>
  <si>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</si>
  <si>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</si>
  <si>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</si>
  <si>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</si>
  <si>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</si>
  <si>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</si>
  <si>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</si>
  <si>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</si>
  <si>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</si>
  <si>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</si>
  <si>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</si>
  <si>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</si>
  <si>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</si>
  <si>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</si>
  <si>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</si>
  <si>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</si>
  <si>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</si>
  <si>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</si>
  <si>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</si>
  <si>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</si>
  <si>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</si>
  <si>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</si>
  <si>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</si>
  <si>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</si>
  <si>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</si>
  <si>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</si>
  <si>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</si>
  <si>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</si>
  <si>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</si>
  <si>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</si>
  <si>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</si>
  <si>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</si>
  <si>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</si>
  <si>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</si>
  <si>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</si>
  <si>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</si>
  <si>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</si>
  <si>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</si>
  <si>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</si>
  <si>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</si>
  <si>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</si>
  <si>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</si>
  <si>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</si>
  <si>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</si>
  <si>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</si>
  <si>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</si>
  <si>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</si>
  <si>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</si>
  <si>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</si>
  <si>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</si>
  <si>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</si>
  <si>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</si>
  <si>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</si>
  <si>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</si>
  <si>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</si>
  <si>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</si>
  <si>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</si>
  <si>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</si>
  <si>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</si>
  <si>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</si>
  <si>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</si>
  <si>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</si>
  <si>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</si>
  <si>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</si>
  <si>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</si>
  <si>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</si>
  <si>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</si>
  <si>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</si>
  <si>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</si>
  <si>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</si>
  <si>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</si>
  <si>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</si>
  <si>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</si>
  <si>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</si>
  <si>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</si>
  <si>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</si>
  <si>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</si>
  <si>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</si>
  <si>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</si>
  <si>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</si>
  <si>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</si>
  <si>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</si>
  <si>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</si>
  <si>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</si>
  <si>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</si>
  <si>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</si>
  <si>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</si>
  <si>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</si>
  <si>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</si>
  <si>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</si>
  <si>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</si>
  <si>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</si>
  <si>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</si>
  <si>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</si>
  <si>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</si>
  <si>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</si>
  <si>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</si>
  <si>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</si>
  <si>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</si>
  <si>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</si>
  <si>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</si>
  <si>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</si>
  <si>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</si>
  <si>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</si>
  <si>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</si>
  <si>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</si>
  <si>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</si>
  <si>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</si>
  <si>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</si>
  <si>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</si>
  <si>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</si>
  <si>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</si>
  <si>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</si>
  <si>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</si>
  <si>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</si>
  <si>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</si>
  <si>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</si>
  <si>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</si>
  <si>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</si>
  <si>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</si>
  <si>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</si>
  <si>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</si>
  <si>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</si>
  <si>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</si>
  <si>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</si>
  <si>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</si>
  <si>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</si>
  <si>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</si>
  <si>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</si>
  <si>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</si>
  <si>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</si>
  <si>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</si>
  <si>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</si>
  <si>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</si>
  <si>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</si>
  <si>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</si>
  <si>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</si>
  <si>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</si>
  <si>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</si>
  <si>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</si>
  <si>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</si>
  <si>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</si>
  <si>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</si>
  <si>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</si>
  <si>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</si>
  <si>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</si>
  <si>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</si>
  <si>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</si>
  <si>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</si>
  <si>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</si>
  <si>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</si>
  <si>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</si>
  <si>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</si>
  <si>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</si>
  <si>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</si>
  <si>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</si>
  <si>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</si>
  <si>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</si>
  <si>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</si>
  <si>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</si>
  <si>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</si>
  <si>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</si>
  <si>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</si>
  <si>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</si>
  <si>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</si>
  <si>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</si>
  <si>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</si>
  <si>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</si>
  <si>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</si>
  <si>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</si>
  <si>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</si>
  <si>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</si>
  <si>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</si>
  <si>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</si>
  <si>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</si>
  <si>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</si>
  <si>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</si>
  <si>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</si>
  <si>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</si>
  <si>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</si>
  <si>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</si>
  <si>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</si>
  <si>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</si>
  <si>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</si>
  <si>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</si>
  <si>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</si>
  <si>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</si>
  <si>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</si>
  <si>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</si>
  <si>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</si>
  <si>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</si>
  <si>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</si>
  <si>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</si>
  <si>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</si>
  <si>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</si>
  <si>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</si>
  <si>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</si>
  <si>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</si>
  <si>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</si>
  <si>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</si>
  <si>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</si>
  <si>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</si>
  <si>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</si>
  <si>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</si>
  <si>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</si>
  <si>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</si>
  <si>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</si>
  <si>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</si>
  <si>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</si>
  <si>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</si>
  <si>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</si>
  <si>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</si>
  <si>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</si>
  <si>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</si>
  <si>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</si>
  <si>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</si>
  <si>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</si>
  <si>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</si>
  <si>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</si>
  <si>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</si>
  <si>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</si>
  <si>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</si>
  <si>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</si>
  <si>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</si>
  <si>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</si>
  <si>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</si>
  <si>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</si>
  <si>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</si>
  <si>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</si>
  <si>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</si>
  <si>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</si>
  <si>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</si>
  <si>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</si>
  <si>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</si>
  <si>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</si>
  <si>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</si>
  <si>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</si>
  <si>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</si>
  <si>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</si>
  <si>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</si>
  <si>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</si>
  <si>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</si>
  <si>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</si>
  <si>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</si>
  <si>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</si>
  <si>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</si>
  <si>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</si>
  <si>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</si>
  <si>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</si>
  <si>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</si>
  <si>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</si>
  <si>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</si>
  <si>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</si>
  <si>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</si>
  <si>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</si>
  <si>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</si>
  <si>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</si>
  <si>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</si>
  <si>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</si>
  <si>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</si>
  <si>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</si>
  <si>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</si>
  <si>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</si>
  <si>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</si>
  <si>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</si>
  <si>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</si>
  <si>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</si>
  <si>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</si>
  <si>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</si>
  <si>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</si>
  <si>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</si>
  <si>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</si>
  <si>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</si>
  <si>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</si>
  <si>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</si>
  <si>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</si>
  <si>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</si>
  <si>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</si>
  <si>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</si>
  <si>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</si>
  <si>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</si>
  <si>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</si>
  <si>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</si>
  <si>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</si>
  <si>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</si>
  <si>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</si>
  <si>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</si>
  <si>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</si>
  <si>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</si>
  <si>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</si>
  <si>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</si>
  <si>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</si>
  <si>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</si>
  <si>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</si>
  <si>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</si>
  <si>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</si>
  <si>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</si>
  <si>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</si>
  <si>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</si>
  <si>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</si>
  <si>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</si>
  <si>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</si>
  <si>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</si>
  <si>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</si>
  <si>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</si>
  <si>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</si>
  <si>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</si>
  <si>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</si>
  <si>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</si>
  <si>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</si>
  <si>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</si>
  <si>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</si>
  <si>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</si>
  <si>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</si>
  <si>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</si>
  <si>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</si>
  <si>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</si>
  <si>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</si>
  <si>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</si>
  <si>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</si>
  <si>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</si>
  <si>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</si>
  <si>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</si>
  <si>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</si>
  <si>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</si>
  <si>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</si>
  <si>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</si>
  <si>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</si>
  <si>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</si>
  <si>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</si>
  <si>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</si>
  <si>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</si>
  <si>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</si>
  <si>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</si>
  <si>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</si>
  <si>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</si>
  <si>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</si>
  <si>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</si>
  <si>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</si>
  <si>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</si>
  <si>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</si>
  <si>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</si>
  <si>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</si>
  <si>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</si>
  <si>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</si>
  <si>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</si>
  <si>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</si>
  <si>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</si>
  <si>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</si>
  <si>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</si>
  <si>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</si>
  <si>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</si>
  <si>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</si>
  <si>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</si>
  <si>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</si>
  <si>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</si>
  <si>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</si>
  <si>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</si>
  <si>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</si>
  <si>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</si>
  <si>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</si>
  <si>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</si>
  <si>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</si>
  <si>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</si>
  <si>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</si>
  <si>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</si>
  <si>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</si>
  <si>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</si>
  <si>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</si>
  <si>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</si>
  <si>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</si>
  <si>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</si>
  <si>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</si>
  <si>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</si>
  <si>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</si>
  <si>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</si>
  <si>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</si>
  <si>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</si>
  <si>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</si>
  <si>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</si>
  <si>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</si>
  <si>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</si>
  <si>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</si>
  <si>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</si>
  <si>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</si>
  <si>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</si>
  <si>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</si>
  <si>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</si>
  <si>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</si>
  <si>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</si>
  <si>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</si>
  <si>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</si>
  <si>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</si>
  <si>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</si>
  <si>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</si>
  <si>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</si>
  <si>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</si>
  <si>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</si>
  <si>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</si>
  <si>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</si>
  <si>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</si>
  <si>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</si>
  <si>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</si>
  <si>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</si>
  <si>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</si>
  <si>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</si>
  <si>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</si>
  <si>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</si>
  <si>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</si>
  <si>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</si>
  <si>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</si>
  <si>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</si>
  <si>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</si>
  <si>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</si>
  <si>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</si>
  <si>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</si>
  <si>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</si>
  <si>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</si>
  <si>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</si>
  <si>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</si>
  <si>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</si>
  <si>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</si>
  <si>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</si>
  <si>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</si>
  <si>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</si>
  <si>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</si>
  <si>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</si>
  <si>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</si>
  <si>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</si>
  <si>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</si>
  <si>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</si>
  <si>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</si>
  <si>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</si>
  <si>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</si>
  <si>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</si>
  <si>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</si>
  <si>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</si>
  <si>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</si>
  <si>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</si>
  <si>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</si>
  <si>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</si>
  <si>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</si>
  <si>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</si>
  <si>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</si>
  <si>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</si>
  <si>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</si>
  <si>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</si>
  <si>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</si>
  <si>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</si>
  <si>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</si>
  <si>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</si>
  <si>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</si>
  <si>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</si>
  <si>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</si>
  <si>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</si>
  <si>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</si>
  <si>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</si>
  <si>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</si>
  <si>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</si>
  <si>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</si>
  <si>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</si>
  <si>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</si>
  <si>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</si>
  <si>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</si>
  <si>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</si>
  <si>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</si>
  <si>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</si>
  <si>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</si>
  <si>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</si>
  <si>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</si>
  <si>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</si>
  <si>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</si>
  <si>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</si>
  <si>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</si>
  <si>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</si>
  <si>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</si>
  <si>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</si>
  <si>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</si>
  <si>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</si>
  <si>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</si>
  <si>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</si>
  <si>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</si>
  <si>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</si>
  <si>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</si>
  <si>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</si>
  <si>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</si>
  <si>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</si>
  <si>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</si>
  <si>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</si>
  <si>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</si>
  <si>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</si>
  <si>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</si>
  <si>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</si>
  <si>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</si>
  <si>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</si>
  <si>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</si>
  <si>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</si>
  <si>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</si>
  <si>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</si>
  <si>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</si>
  <si>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</si>
  <si>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</si>
  <si>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</si>
  <si>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</si>
  <si>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</si>
  <si>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</si>
  <si>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</si>
  <si>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</si>
  <si>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</si>
  <si>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</si>
  <si>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</si>
  <si>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</si>
  <si>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</si>
  <si>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</si>
  <si>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</si>
  <si>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</si>
  <si>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</si>
  <si>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</si>
  <si>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</si>
  <si>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</si>
  <si>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</si>
  <si>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</si>
  <si>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</si>
  <si>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</si>
  <si>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</si>
  <si>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</si>
  <si>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</si>
  <si>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</si>
  <si>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</si>
  <si>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</si>
  <si>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</si>
  <si>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</si>
  <si>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</si>
  <si>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</si>
  <si>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</si>
  <si>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</si>
  <si>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</si>
  <si>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</si>
  <si>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</si>
  <si>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</si>
  <si>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</si>
  <si>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</si>
  <si>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</si>
  <si>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</si>
  <si>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</si>
  <si>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</si>
  <si>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</si>
  <si>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</si>
  <si>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</si>
  <si>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</si>
  <si>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</si>
  <si>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</si>
  <si>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</si>
  <si>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</si>
  <si>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</si>
  <si>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</si>
  <si>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</si>
  <si>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</si>
  <si>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</si>
  <si>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</si>
  <si>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</si>
  <si>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</si>
  <si>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</si>
  <si>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</si>
  <si>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</si>
  <si>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</si>
  <si>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</si>
  <si>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</si>
  <si>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</si>
  <si>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</si>
  <si>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</si>
  <si>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</si>
  <si>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</si>
  <si>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</si>
  <si>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</si>
  <si>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</si>
  <si>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</si>
  <si>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</si>
  <si>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</si>
  <si>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</si>
  <si>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</si>
  <si>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</si>
  <si>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</si>
  <si>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</si>
  <si>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</si>
  <si>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</si>
  <si>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</si>
  <si>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</si>
  <si>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</si>
  <si>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</si>
  <si>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</si>
  <si>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</si>
  <si>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</si>
  <si>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</si>
  <si>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</si>
  <si>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</si>
  <si>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</si>
  <si>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</si>
  <si>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</si>
  <si>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</si>
  <si>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</si>
  <si>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</si>
  <si>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</si>
  <si>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</si>
  <si>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</si>
  <si>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</si>
  <si>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</si>
  <si>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</si>
  <si>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</si>
  <si>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</si>
  <si>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</si>
  <si>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</si>
  <si>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</si>
  <si>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</si>
  <si>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</si>
  <si>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</si>
  <si>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</si>
  <si>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</si>
  <si>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</si>
  <si>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</si>
  <si>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</si>
  <si>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</si>
  <si>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</si>
  <si>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</si>
  <si>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</si>
  <si>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</si>
  <si>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</si>
  <si>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</si>
  <si>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</si>
  <si>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</si>
  <si>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</si>
  <si>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</si>
  <si>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</si>
  <si>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</si>
  <si>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</si>
  <si>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</si>
  <si>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</si>
  <si>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</si>
  <si>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</si>
  <si>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</si>
  <si>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</si>
  <si>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</si>
  <si>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</si>
  <si>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</si>
  <si>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</si>
  <si>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</si>
  <si>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</si>
  <si>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</si>
  <si>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</si>
  <si>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</si>
  <si>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</si>
  <si>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</si>
  <si>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</si>
  <si>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</si>
  <si>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</si>
  <si>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</si>
  <si>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</si>
  <si>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</si>
  <si>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</si>
  <si>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</si>
  <si>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</si>
  <si>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</si>
  <si>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</si>
  <si>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</si>
  <si>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</si>
  <si>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</si>
  <si>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</si>
  <si>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</si>
  <si>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</si>
  <si>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</si>
  <si>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</si>
  <si>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</si>
  <si>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</si>
  <si>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</si>
  <si>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</si>
  <si>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</si>
  <si>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</si>
  <si>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</si>
  <si>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</si>
  <si>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</si>
  <si>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</si>
  <si>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</si>
  <si>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</si>
  <si>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</si>
  <si>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</si>
  <si>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</si>
  <si>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</si>
  <si>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</si>
  <si>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</si>
  <si>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</si>
  <si>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</si>
  <si>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</si>
  <si>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</si>
  <si>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</si>
  <si>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</si>
  <si>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</si>
  <si>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</si>
  <si>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</si>
  <si>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</si>
  <si>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</si>
  <si>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</si>
  <si>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</si>
  <si>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</si>
  <si>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</si>
  <si>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</si>
  <si>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</si>
  <si>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</si>
  <si>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</si>
  <si>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</si>
  <si>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</si>
  <si>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</si>
  <si>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</si>
  <si>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</si>
  <si>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</si>
  <si>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</si>
  <si>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</si>
  <si>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</si>
  <si>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</si>
  <si>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</si>
  <si>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</si>
  <si>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</si>
  <si>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</si>
  <si>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</si>
  <si>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</si>
  <si>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</si>
  <si>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</si>
  <si>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</si>
  <si>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</si>
  <si>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</si>
  <si>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</si>
  <si>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</si>
  <si>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</si>
  <si>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</si>
  <si>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</si>
  <si>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</si>
  <si>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</si>
  <si>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</si>
  <si>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</si>
  <si>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</si>
  <si>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</si>
  <si>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</si>
  <si>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</si>
  <si>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</si>
  <si>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</si>
  <si>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</si>
  <si>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</si>
  <si>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</si>
  <si>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</si>
  <si>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</si>
  <si>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</si>
  <si>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</si>
  <si>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</si>
  <si>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</si>
  <si>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</si>
  <si>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</si>
  <si>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</si>
  <si>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</si>
  <si>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</si>
  <si>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</si>
  <si>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</si>
  <si>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</si>
  <si>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</si>
  <si>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</si>
  <si>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</si>
  <si>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</si>
  <si>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</si>
  <si>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</si>
  <si>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</si>
  <si>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</si>
  <si>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</si>
  <si>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</si>
  <si>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</si>
  <si>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</si>
  <si>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</si>
  <si>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</si>
  <si>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</si>
  <si>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</si>
  <si>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</si>
  <si>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</si>
  <si>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</si>
  <si>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</si>
  <si>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</si>
  <si>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</si>
  <si>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</si>
  <si>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</si>
  <si>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</si>
  <si>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</si>
  <si>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</si>
  <si>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</si>
  <si>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</si>
  <si>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</si>
  <si>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</si>
  <si>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</si>
  <si>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</si>
  <si>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</si>
  <si>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</si>
  <si>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</si>
  <si>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</si>
  <si>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</si>
  <si>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</si>
  <si>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</si>
  <si>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</si>
  <si>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</si>
  <si>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</si>
  <si>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</si>
  <si>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</si>
  <si>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</si>
  <si>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</si>
  <si>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</si>
  <si>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</si>
  <si>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</si>
  <si>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</si>
  <si>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</si>
  <si>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</si>
  <si>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</si>
  <si>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</si>
  <si>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</si>
  <si>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</si>
  <si>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</si>
  <si>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</si>
  <si>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</si>
  <si>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</si>
  <si>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</si>
  <si>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</si>
  <si>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</si>
  <si>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</si>
  <si>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</si>
  <si>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</si>
  <si>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</si>
  <si>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</si>
  <si>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</si>
  <si>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</si>
  <si>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</si>
  <si>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</si>
  <si>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</si>
  <si>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</si>
  <si>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</si>
  <si>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</si>
  <si>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</si>
  <si>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</si>
  <si>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</si>
  <si>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</si>
  <si>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</si>
  <si>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</si>
  <si>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</si>
  <si>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</si>
  <si>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</si>
  <si>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</si>
  <si>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</si>
  <si>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</si>
  <si>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</si>
  <si>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</si>
  <si>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</si>
  <si>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</si>
  <si>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</si>
  <si>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</si>
  <si>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</si>
  <si>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</si>
  <si>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</si>
  <si>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</si>
  <si>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</si>
  <si>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</si>
  <si>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</si>
  <si>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</si>
  <si>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</si>
  <si>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</si>
  <si>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</si>
  <si>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</si>
  <si>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</si>
  <si>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</si>
  <si>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</si>
  <si>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</si>
  <si>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</si>
  <si>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</si>
  <si>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</si>
  <si>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</si>
  <si>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</si>
  <si>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</si>
  <si>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</si>
  <si>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</si>
  <si>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</si>
  <si>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</si>
  <si>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</si>
  <si>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</si>
  <si>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</si>
  <si>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</si>
  <si>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</si>
  <si>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</si>
  <si>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</si>
  <si>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</si>
  <si>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</si>
  <si>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</si>
  <si>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</si>
  <si>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</si>
  <si>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</si>
  <si>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</si>
  <si>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</si>
  <si>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</si>
  <si>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</si>
  <si>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</si>
  <si>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</si>
  <si>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</si>
  <si>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</si>
  <si>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</si>
  <si>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</si>
  <si>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</si>
  <si>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</si>
  <si>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</si>
  <si>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</si>
  <si>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</si>
  <si>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</si>
  <si>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</si>
  <si>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</si>
  <si>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</si>
  <si>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</si>
  <si>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</si>
  <si>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</si>
  <si>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</si>
  <si>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</si>
  <si>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</si>
  <si>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</si>
  <si>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</si>
  <si>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</si>
  <si>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</si>
  <si>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</si>
  <si>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</si>
  <si>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</si>
  <si>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</si>
  <si>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</si>
  <si>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</si>
  <si>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</si>
  <si>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</si>
  <si>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</si>
  <si>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</si>
  <si>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</si>
  <si>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</si>
  <si>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</si>
  <si>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</si>
  <si>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</si>
  <si>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</si>
  <si>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</si>
  <si>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</si>
  <si>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</si>
  <si>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</si>
  <si>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</si>
  <si>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</si>
  <si>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</si>
  <si>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</si>
  <si>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</si>
  <si>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</si>
  <si>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</si>
  <si>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</si>
  <si>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</si>
  <si>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</si>
  <si>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</si>
  <si>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</si>
  <si>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</si>
  <si>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</si>
  <si>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</si>
  <si>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</si>
  <si>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</si>
  <si>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</si>
  <si>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</si>
  <si>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</si>
  <si>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</si>
  <si>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</si>
  <si>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</si>
  <si>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</si>
  <si>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</si>
  <si>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</si>
  <si>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</si>
  <si>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</si>
  <si>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</si>
  <si>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</si>
  <si>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</si>
  <si>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</si>
  <si>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</si>
  <si>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</si>
  <si>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</si>
  <si>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</si>
  <si>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</si>
  <si>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</si>
  <si>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</si>
  <si>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</si>
  <si>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</si>
  <si>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</si>
  <si>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</si>
  <si>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</si>
  <si>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</si>
  <si>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</si>
  <si>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</si>
  <si>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</si>
  <si>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</si>
  <si>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</si>
  <si>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</si>
  <si>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</si>
  <si>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</si>
  <si>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</si>
  <si>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</si>
  <si>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</si>
  <si>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</si>
  <si>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</si>
  <si>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</si>
  <si>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</si>
  <si>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</si>
  <si>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</si>
  <si>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</si>
  <si>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</si>
  <si>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</si>
  <si>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</si>
  <si>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</si>
  <si>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</si>
  <si>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</si>
  <si>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</si>
  <si>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</si>
  <si>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</si>
  <si>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</si>
  <si>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</si>
  <si>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</si>
  <si>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</si>
  <si>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</si>
  <si>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</si>
  <si>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</si>
  <si>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</si>
  <si>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</si>
  <si>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</si>
  <si>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</si>
  <si>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</si>
  <si>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</si>
  <si>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</si>
  <si>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</si>
  <si>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</si>
  <si>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</si>
  <si>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</si>
  <si>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</si>
  <si>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</si>
  <si>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</si>
  <si>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</si>
  <si>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</si>
  <si>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</si>
  <si>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</si>
  <si>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</si>
  <si>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</si>
  <si>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</si>
  <si>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</si>
  <si>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</si>
  <si>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</si>
  <si>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</si>
  <si>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</si>
  <si>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</si>
  <si>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</si>
  <si>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</si>
  <si>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</si>
  <si>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</si>
  <si>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</si>
  <si>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</si>
  <si>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</si>
  <si>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</si>
  <si>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</si>
  <si>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</si>
  <si>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</si>
  <si>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</si>
  <si>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</si>
  <si>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</si>
  <si>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</si>
  <si>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</si>
  <si>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</si>
  <si>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</si>
  <si>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</si>
  <si>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</si>
  <si>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</si>
  <si>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</si>
  <si>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</si>
  <si>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</si>
  <si>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</si>
  <si>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</si>
  <si>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</si>
  <si>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</si>
  <si>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</si>
  <si>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</si>
  <si>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</si>
  <si>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</si>
  <si>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</si>
  <si>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</si>
  <si>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</si>
  <si>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</si>
  <si>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</si>
  <si>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</si>
  <si>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</si>
  <si>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</si>
  <si>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</si>
  <si>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</si>
  <si>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</si>
  <si>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</si>
  <si>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</si>
  <si>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</si>
  <si>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</si>
  <si>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</si>
  <si>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</si>
  <si>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</si>
  <si>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</si>
  <si>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</si>
  <si>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</si>
  <si>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</si>
  <si>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</si>
  <si>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</si>
  <si>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</si>
  <si>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</si>
  <si>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</si>
  <si>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</si>
  <si>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</si>
  <si>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</si>
  <si>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</si>
  <si>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</si>
  <si>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</si>
  <si>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</si>
  <si>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</si>
  <si>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</si>
  <si>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</si>
  <si>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</si>
  <si>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</si>
  <si>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</si>
  <si>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</si>
  <si>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</si>
  <si>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</si>
  <si>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</si>
  <si>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</si>
  <si>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</si>
  <si>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</si>
  <si>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</si>
  <si>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</si>
  <si>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</si>
  <si>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</si>
  <si>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</si>
  <si>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</si>
  <si>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</si>
  <si>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</si>
  <si>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</si>
  <si>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</si>
  <si>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</si>
  <si>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</si>
  <si>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</si>
  <si>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</si>
  <si>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</si>
  <si>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</si>
  <si>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</si>
  <si>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</si>
  <si>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</si>
  <si>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</si>
  <si>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</si>
  <si>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</si>
  <si>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</si>
  <si>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</si>
  <si>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</si>
  <si>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</si>
  <si>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</si>
  <si>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</si>
  <si>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</si>
  <si>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</si>
  <si>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</si>
  <si>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</si>
  <si>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</si>
  <si>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</si>
  <si>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</si>
  <si>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</si>
  <si>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</si>
  <si>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</si>
  <si>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</si>
  <si>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</si>
  <si>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</si>
  <si>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</si>
  <si>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</si>
  <si>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</si>
  <si>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</si>
  <si>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</si>
  <si>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</si>
  <si>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</si>
  <si>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</si>
  <si>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</si>
  <si>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</si>
  <si>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</si>
  <si>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</si>
  <si>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</si>
  <si>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</si>
  <si>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</si>
  <si>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</si>
  <si>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</si>
  <si>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</si>
  <si>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</si>
  <si>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</si>
  <si>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</si>
  <si>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</si>
  <si>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</si>
  <si>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</si>
  <si>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</si>
  <si>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</si>
  <si>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</si>
  <si>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</si>
  <si>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</si>
  <si>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</si>
  <si>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</si>
  <si>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</si>
  <si>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</si>
  <si>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</si>
  <si>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</si>
  <si>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</si>
  <si>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</si>
  <si>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</si>
  <si>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</si>
  <si>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</si>
  <si>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</si>
  <si>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</si>
  <si>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</si>
  <si>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</si>
  <si>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</si>
  <si>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</si>
  <si>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</si>
  <si>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</si>
  <si>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</si>
  <si>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</si>
  <si>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</si>
  <si>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</si>
  <si>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</si>
  <si>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</si>
  <si>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</si>
  <si>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</si>
  <si>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</si>
  <si>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</si>
  <si>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</si>
  <si>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</si>
  <si>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</si>
  <si>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</si>
  <si>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</si>
  <si>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</si>
  <si>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</si>
  <si>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</si>
  <si>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</si>
  <si>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</si>
  <si>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</si>
  <si>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</si>
  <si>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</si>
  <si>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</si>
  <si>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</si>
  <si>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</si>
  <si>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</si>
  <si>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</si>
  <si>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</si>
  <si>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</si>
  <si>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</si>
  <si>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</si>
  <si>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</si>
  <si>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</si>
  <si>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</si>
  <si>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</si>
  <si>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</si>
  <si>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</si>
  <si>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</si>
  <si>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</si>
  <si>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</si>
  <si>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</si>
  <si>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</si>
  <si>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</si>
  <si>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</si>
  <si>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</si>
  <si>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</si>
  <si>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</si>
  <si>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</si>
  <si>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</si>
  <si>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</si>
  <si>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</si>
  <si>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</si>
  <si>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</si>
  <si>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</si>
  <si>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</si>
  <si>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</si>
  <si>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</si>
  <si>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</si>
  <si>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</si>
  <si>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</si>
  <si>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</si>
  <si>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</si>
  <si>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</si>
  <si>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</si>
  <si>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</si>
  <si>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</si>
  <si>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</si>
  <si>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</si>
  <si>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</si>
  <si>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</si>
  <si>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</si>
  <si>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</si>
  <si>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</si>
  <si>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</si>
  <si>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</si>
  <si>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</si>
  <si>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</si>
  <si>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</si>
  <si>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</si>
  <si>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</si>
  <si>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</si>
  <si>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</si>
  <si>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</si>
  <si>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</si>
  <si>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</si>
  <si>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</si>
  <si>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</si>
  <si>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</si>
  <si>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</si>
  <si>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</si>
  <si>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</si>
  <si>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</si>
  <si>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</si>
  <si>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</si>
  <si>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</si>
  <si>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</si>
  <si>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</si>
  <si>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</si>
  <si>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</si>
  <si>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</si>
  <si>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</si>
  <si>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</si>
  <si>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</si>
  <si>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</si>
  <si>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</si>
  <si>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</si>
  <si>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</si>
  <si>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</si>
  <si>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</si>
  <si>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</si>
  <si>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</si>
  <si>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</si>
  <si>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</si>
  <si>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</si>
  <si>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</si>
  <si>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</si>
  <si>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</si>
  <si>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</si>
  <si>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</si>
  <si>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</si>
  <si>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</si>
  <si>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</si>
  <si>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</si>
  <si>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</si>
  <si>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</si>
  <si>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</si>
  <si>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</si>
  <si>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</si>
  <si>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</si>
  <si>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</si>
  <si>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</si>
  <si>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</si>
  <si>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</si>
  <si>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</si>
  <si>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</si>
  <si>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</si>
  <si>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</si>
  <si>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</si>
  <si>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</si>
  <si>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</si>
  <si>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</si>
  <si>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</si>
  <si>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</si>
  <si>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</si>
  <si>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</si>
  <si>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</si>
  <si>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</si>
  <si>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</si>
  <si>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</si>
  <si>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</si>
  <si>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</si>
  <si>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</si>
  <si>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</si>
  <si>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</si>
  <si>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</si>
  <si>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</si>
  <si>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</si>
  <si>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</si>
  <si>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</si>
  <si>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</si>
  <si>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</si>
  <si>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</si>
  <si>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</si>
  <si>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</si>
  <si>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</si>
  <si>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</si>
  <si>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</si>
  <si>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</si>
  <si>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</si>
  <si>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</si>
  <si>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</si>
  <si>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</si>
  <si>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</si>
  <si>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</si>
  <si>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</si>
  <si>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</si>
  <si>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</si>
  <si>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</si>
  <si>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</si>
  <si>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</si>
  <si>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</si>
  <si>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</si>
  <si>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</si>
  <si>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</si>
  <si>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</si>
  <si>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</si>
  <si>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</si>
  <si>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</si>
  <si>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</si>
  <si>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</si>
  <si>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</si>
  <si>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</si>
  <si>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</si>
  <si>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</si>
  <si>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</si>
  <si>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</si>
  <si>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</si>
  <si>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</si>
  <si>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</si>
  <si>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</si>
  <si>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</si>
  <si>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</si>
  <si>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</si>
  <si>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</si>
  <si>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</si>
  <si>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</si>
  <si>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</si>
  <si>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</si>
  <si>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</si>
  <si>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</si>
  <si>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</si>
  <si>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</si>
  <si>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</si>
  <si>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</si>
  <si>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</si>
  <si>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</si>
  <si>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</si>
  <si>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</si>
  <si>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</si>
  <si>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</si>
  <si>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</si>
  <si>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</si>
  <si>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</si>
  <si>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</si>
  <si>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</si>
  <si>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</si>
  <si>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</si>
  <si>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</si>
  <si>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</si>
  <si>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</si>
  <si>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</si>
  <si>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</si>
  <si>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</si>
  <si>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</si>
  <si>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</si>
  <si>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</si>
  <si>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</si>
  <si>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</si>
  <si>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</si>
  <si>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</si>
  <si>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</si>
  <si>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</si>
  <si>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</si>
  <si>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</si>
  <si>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</si>
  <si>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</si>
  <si>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</si>
  <si>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</si>
  <si>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</si>
  <si>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</si>
  <si>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</si>
  <si>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</si>
  <si>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</si>
  <si>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</si>
  <si>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</si>
  <si>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</si>
  <si>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</si>
  <si>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</si>
  <si>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</si>
  <si>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</si>
  <si>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</si>
  <si>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</si>
  <si>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</si>
  <si>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</si>
  <si>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</si>
  <si>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</si>
  <si>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</si>
  <si>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</si>
  <si>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</si>
  <si>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</si>
  <si>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</si>
  <si>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</si>
  <si>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</si>
  <si>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</si>
  <si>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</si>
  <si>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</si>
  <si>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</si>
  <si>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</si>
  <si>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</si>
  <si>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</si>
  <si>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</si>
  <si>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</si>
  <si>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</si>
  <si>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</si>
  <si>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</si>
  <si>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</si>
  <si>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</si>
  <si>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</si>
  <si>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</si>
  <si>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</si>
  <si>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</si>
  <si>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</si>
  <si>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</si>
  <si>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</si>
  <si>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</si>
  <si>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</si>
  <si>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</si>
  <si>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</si>
  <si>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</si>
  <si>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</si>
  <si>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</si>
  <si>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</si>
  <si>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</si>
  <si>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</si>
  <si>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</si>
  <si>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</si>
  <si>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</si>
  <si>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</si>
  <si>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</si>
  <si>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</si>
  <si>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</si>
  <si>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</si>
  <si>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</si>
  <si>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</si>
  <si>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</si>
  <si>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</si>
  <si>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</si>
  <si>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</si>
  <si>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</si>
  <si>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</si>
  <si>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</si>
  <si>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</si>
  <si>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</si>
  <si>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</si>
  <si>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</si>
  <si>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</si>
  <si>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</si>
  <si>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</si>
  <si>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</si>
  <si>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</si>
  <si>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</si>
  <si>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</si>
  <si>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</si>
  <si>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</si>
  <si>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</si>
  <si>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</si>
  <si>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</si>
  <si>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</si>
  <si>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</si>
  <si>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</si>
  <si>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</si>
  <si>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</si>
  <si>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</si>
  <si>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</si>
  <si>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</si>
  <si>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</si>
  <si>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</si>
  <si>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</si>
  <si>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</si>
  <si>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</si>
  <si>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</si>
  <si>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</si>
  <si>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</si>
  <si>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</si>
  <si>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</si>
  <si>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</si>
  <si>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</si>
  <si>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</si>
  <si>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</si>
  <si>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</si>
  <si>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</si>
  <si>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</si>
  <si>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</si>
  <si>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</si>
  <si>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</si>
  <si>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</si>
  <si>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</si>
  <si>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</si>
  <si>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</si>
  <si>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</si>
  <si>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</si>
  <si>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</si>
  <si>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</si>
  <si>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</si>
  <si>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</si>
  <si>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</si>
  <si>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</si>
  <si>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</si>
  <si>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</si>
  <si>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</si>
  <si>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</si>
  <si>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</si>
  <si>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</si>
  <si>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</si>
  <si>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</si>
  <si>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</si>
  <si>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</si>
  <si>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</si>
  <si>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</si>
  <si>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</si>
  <si>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</si>
  <si>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</si>
  <si>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</si>
  <si>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</si>
  <si>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</si>
  <si>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</si>
  <si>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</si>
  <si>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</si>
  <si>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</si>
  <si>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</si>
  <si>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</si>
  <si>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</si>
  <si>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</si>
  <si>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</si>
  <si>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</si>
  <si>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</si>
  <si>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</si>
  <si>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</si>
  <si>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</si>
  <si>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</si>
  <si>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</si>
  <si>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</si>
  <si>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</si>
  <si>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</si>
  <si>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</si>
  <si>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</si>
  <si>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</si>
  <si>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</si>
  <si>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</si>
  <si>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</si>
  <si>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</si>
  <si>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</si>
  <si>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</si>
  <si>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</si>
  <si>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</si>
  <si>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</si>
  <si>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</si>
  <si>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</si>
  <si>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</si>
  <si>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</si>
  <si>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</si>
  <si>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</si>
  <si>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</si>
  <si>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</si>
  <si>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</si>
  <si>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</si>
  <si>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</si>
  <si>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</si>
  <si>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</si>
  <si>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</si>
  <si>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</si>
  <si>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</si>
  <si>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</si>
  <si>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</si>
  <si>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</si>
  <si>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</si>
  <si>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</si>
  <si>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</si>
  <si>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</si>
  <si>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</si>
  <si>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</si>
  <si>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</si>
  <si>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</si>
  <si>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</si>
  <si>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</si>
  <si>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</si>
  <si>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</si>
  <si>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</si>
  <si>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</si>
  <si>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</si>
  <si>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</si>
  <si>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</si>
  <si>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</si>
  <si>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</si>
  <si>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</si>
  <si>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</si>
  <si>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</si>
  <si>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</si>
  <si>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</si>
  <si>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</si>
  <si>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</si>
  <si>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</si>
  <si>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</si>
  <si>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</si>
  <si>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</si>
  <si>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</si>
  <si>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</si>
  <si>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</si>
  <si>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</si>
  <si>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</si>
  <si>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</si>
  <si>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</si>
  <si>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</si>
  <si>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</si>
  <si>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</si>
  <si>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</si>
  <si>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</si>
  <si>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</si>
  <si>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</si>
  <si>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</si>
  <si>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</si>
  <si>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</si>
  <si>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</si>
  <si>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</si>
  <si>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</si>
  <si>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</si>
  <si>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</si>
  <si>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</si>
  <si>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</si>
  <si>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</si>
  <si>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</si>
  <si>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</si>
  <si>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</si>
  <si>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</si>
  <si>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</si>
  <si>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</si>
  <si>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</si>
  <si>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</si>
  <si>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</si>
  <si>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</si>
  <si>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</si>
  <si>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</si>
  <si>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</si>
  <si>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</si>
  <si>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</si>
  <si>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</si>
  <si>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</si>
  <si>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</si>
  <si>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</si>
  <si>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</si>
  <si>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</si>
  <si>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</si>
  <si>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</si>
  <si>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</si>
  <si>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</si>
  <si>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</si>
  <si>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</si>
  <si>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</si>
  <si>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</si>
  <si>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</si>
  <si>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</si>
  <si>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</si>
  <si>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</si>
  <si>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</si>
  <si>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</si>
  <si>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</si>
  <si>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</si>
  <si>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</si>
  <si>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</si>
  <si>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</si>
  <si>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</si>
  <si>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</si>
  <si>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</si>
  <si>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</si>
  <si>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</si>
  <si>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</si>
  <si>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</si>
  <si>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</si>
  <si>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</si>
  <si>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</si>
  <si>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</si>
  <si>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</si>
  <si>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</si>
  <si>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</si>
  <si>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</si>
  <si>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</si>
  <si>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</si>
  <si>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</si>
  <si>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</si>
  <si>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</si>
  <si>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</si>
  <si>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</si>
  <si>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</si>
  <si>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</si>
  <si>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</si>
  <si>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</si>
  <si>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</si>
  <si>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</si>
  <si>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</si>
  <si>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</si>
  <si>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</si>
  <si>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</si>
  <si>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</si>
  <si>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</si>
  <si>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</si>
  <si>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</si>
  <si>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</si>
  <si>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</si>
  <si>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</si>
  <si>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</si>
  <si>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</si>
  <si>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</si>
  <si>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</si>
  <si>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</si>
  <si>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</si>
  <si>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</si>
  <si>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</si>
  <si>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</si>
  <si>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</si>
  <si>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</si>
  <si>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</si>
  <si>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</si>
  <si>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</si>
  <si>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</si>
  <si>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</si>
  <si>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</si>
  <si>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</si>
  <si>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</si>
  <si>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</si>
  <si>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</si>
  <si>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</si>
  <si>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</si>
  <si>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</si>
  <si>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</si>
  <si>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</si>
  <si>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</si>
  <si>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</si>
  <si>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</si>
  <si>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</si>
  <si>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</si>
  <si>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</si>
  <si>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</si>
  <si>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</si>
  <si>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</si>
  <si>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</si>
  <si>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</si>
  <si>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</si>
  <si>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</si>
  <si>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</si>
  <si>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</si>
  <si>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</si>
  <si>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</si>
  <si>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</si>
  <si>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</si>
  <si>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</si>
  <si>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</si>
  <si>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</si>
  <si>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</si>
  <si>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</si>
  <si>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</si>
  <si>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</si>
  <si>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</si>
  <si>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</si>
  <si>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</si>
  <si>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</si>
  <si>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</si>
  <si>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</si>
  <si>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</si>
  <si>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</si>
  <si>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</si>
  <si>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</si>
  <si>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</si>
  <si>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</si>
  <si>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</si>
  <si>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</si>
  <si>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</si>
  <si>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</si>
  <si>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</si>
  <si>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</si>
  <si>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</si>
  <si>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</si>
  <si>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</si>
  <si>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</si>
  <si>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</si>
  <si>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</si>
  <si>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</si>
  <si>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</si>
  <si>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</si>
  <si>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</si>
  <si>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</si>
  <si>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</si>
  <si>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</si>
  <si>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</si>
  <si>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</si>
  <si>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</si>
  <si>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</si>
  <si>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</si>
  <si>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</si>
  <si>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</si>
  <si>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</si>
  <si>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</si>
  <si>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</si>
  <si>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</si>
  <si>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</si>
  <si>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</si>
  <si>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</si>
  <si>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</si>
  <si>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</si>
  <si>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</si>
  <si>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</si>
  <si>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</si>
  <si>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</si>
  <si>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</si>
  <si>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</si>
  <si>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</si>
  <si>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</si>
  <si>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</si>
  <si>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</si>
  <si>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</si>
  <si>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</si>
  <si>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</si>
  <si>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</si>
  <si>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</si>
  <si>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</si>
  <si>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</si>
  <si>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</si>
  <si>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</si>
  <si>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</si>
  <si>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</si>
  <si>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</si>
  <si>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</si>
  <si>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</si>
  <si>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</si>
  <si>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</si>
  <si>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</si>
  <si>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</si>
  <si>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</si>
  <si>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</si>
  <si>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</si>
  <si>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</si>
  <si>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</si>
  <si>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</si>
  <si>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</si>
  <si>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</si>
  <si>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</si>
  <si>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</si>
  <si>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</si>
  <si>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</si>
  <si>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</si>
  <si>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</si>
  <si>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</si>
  <si>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</si>
  <si>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</si>
  <si>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</si>
  <si>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</si>
  <si>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</si>
  <si>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</si>
  <si>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</si>
  <si>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</si>
  <si>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</si>
  <si>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</si>
  <si>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</si>
  <si>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</si>
  <si>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</si>
  <si>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</si>
  <si>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</si>
  <si>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</si>
  <si>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</si>
  <si>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</si>
  <si>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</si>
  <si>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</si>
  <si>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</si>
  <si>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</si>
  <si>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</si>
  <si>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</si>
  <si>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</si>
  <si>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</si>
  <si>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</si>
  <si>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</si>
  <si>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</si>
  <si>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</si>
  <si>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</si>
  <si>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</si>
  <si>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</si>
  <si>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</si>
  <si>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</si>
  <si>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</si>
  <si>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</si>
  <si>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</si>
  <si>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</si>
  <si>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</si>
  <si>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</si>
  <si>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</si>
  <si>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</si>
  <si>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</si>
  <si>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</si>
  <si>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</si>
  <si>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</si>
  <si>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</si>
  <si>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</si>
  <si>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</si>
  <si>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</si>
  <si>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</si>
  <si>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</si>
  <si>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</si>
  <si>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</si>
  <si>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</si>
  <si>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</si>
  <si>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</si>
  <si>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</si>
  <si>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</si>
  <si>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</si>
  <si>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</si>
  <si>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</si>
  <si>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</si>
  <si>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</si>
  <si>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</si>
  <si>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</si>
  <si>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</si>
  <si>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</si>
  <si>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</si>
  <si>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</si>
  <si>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</si>
  <si>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</si>
  <si>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</si>
  <si>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</si>
  <si>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</si>
  <si>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</si>
  <si>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</si>
  <si>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</si>
  <si>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</si>
  <si>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</si>
  <si>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</si>
  <si>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</si>
  <si>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</si>
  <si>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</si>
  <si>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</si>
  <si>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</si>
  <si>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</si>
  <si>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</si>
  <si>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</si>
  <si>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</si>
  <si>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</si>
  <si>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</si>
  <si>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</si>
  <si>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</si>
  <si>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</si>
  <si>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</si>
  <si>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</si>
  <si>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</si>
  <si>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</si>
  <si>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</si>
  <si>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</si>
  <si>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</si>
  <si>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</si>
  <si>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</si>
  <si>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</si>
  <si>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</si>
  <si>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</si>
  <si>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</si>
  <si>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</si>
  <si>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</si>
  <si>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</si>
  <si>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</si>
  <si>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</si>
  <si>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</si>
  <si>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</si>
  <si>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</si>
  <si>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</si>
  <si>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</si>
  <si>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</si>
  <si>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</si>
  <si>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</si>
  <si>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</si>
  <si>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</si>
  <si>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</si>
  <si>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</si>
  <si>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</si>
  <si>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</si>
  <si>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</si>
  <si>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</si>
  <si>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</si>
  <si>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</si>
  <si>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</si>
  <si>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</si>
  <si>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</si>
  <si>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</si>
  <si>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</si>
  <si>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</si>
  <si>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</si>
  <si>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</si>
  <si>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</si>
  <si>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</si>
  <si>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</si>
  <si>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</si>
  <si>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</si>
  <si>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</si>
  <si>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</si>
  <si>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</si>
  <si>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</si>
  <si>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</si>
  <si>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</si>
  <si>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</si>
  <si>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</si>
  <si>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</si>
  <si>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</si>
  <si>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</si>
  <si>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</si>
  <si>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</si>
  <si>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</si>
  <si>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</si>
  <si>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</si>
  <si>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</si>
  <si>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</si>
  <si>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</si>
  <si>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</si>
  <si>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</si>
  <si>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</si>
  <si>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</si>
  <si>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</si>
  <si>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</si>
  <si>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</si>
  <si>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</si>
  <si>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</si>
  <si>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</si>
  <si>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</si>
  <si>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</si>
  <si>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</si>
  <si>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</si>
  <si>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</si>
  <si>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</si>
  <si>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</si>
  <si>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</si>
  <si>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</si>
  <si>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</si>
  <si>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</si>
  <si>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</si>
  <si>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</si>
  <si>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</si>
  <si>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</si>
  <si>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</si>
  <si>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</si>
  <si>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</si>
  <si>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</si>
  <si>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</si>
  <si>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</si>
  <si>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</si>
  <si>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</si>
  <si>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</si>
  <si>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</si>
  <si>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</si>
  <si>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</si>
  <si>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</si>
  <si>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</si>
  <si>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</si>
  <si>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</si>
  <si>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</si>
  <si>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</si>
  <si>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</si>
  <si>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</si>
  <si>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</si>
  <si>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</si>
  <si>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</si>
  <si>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</si>
  <si>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</si>
  <si>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</si>
  <si>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</si>
  <si>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</si>
  <si>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</si>
  <si>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</si>
  <si>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</si>
  <si>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</si>
  <si>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</si>
  <si>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</si>
  <si>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</si>
  <si>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</si>
  <si>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</si>
  <si>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</si>
  <si>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</si>
  <si>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</si>
  <si>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</si>
  <si>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</si>
  <si>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</si>
  <si>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</si>
  <si>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</si>
  <si>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</si>
  <si>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</si>
  <si>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</si>
  <si>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</si>
  <si>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</si>
  <si>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</si>
  <si>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</si>
  <si>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</si>
  <si>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</si>
  <si>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</si>
  <si>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</si>
  <si>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</si>
  <si>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</si>
  <si>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</si>
  <si>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</si>
  <si>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</si>
  <si>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</si>
  <si>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</si>
  <si>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</si>
  <si>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</si>
  <si>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</si>
  <si>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</si>
  <si>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</si>
  <si>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</si>
  <si>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</si>
  <si>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</si>
  <si>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</si>
  <si>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</si>
  <si>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</si>
  <si>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</si>
  <si>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</si>
  <si>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</si>
  <si>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</si>
  <si>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</si>
  <si>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</si>
  <si>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</si>
  <si>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</si>
  <si>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</si>
  <si>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</si>
  <si>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</si>
  <si>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</si>
  <si>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</si>
  <si>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</si>
  <si>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</si>
  <si>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</si>
  <si>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</si>
  <si>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</si>
  <si>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</si>
  <si>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</si>
  <si>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</si>
  <si>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</si>
  <si>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</si>
  <si>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</si>
  <si>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</si>
  <si>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</si>
  <si>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</si>
  <si>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</si>
  <si>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</si>
  <si>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</si>
  <si>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</si>
  <si>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</si>
  <si>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</si>
  <si>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</si>
  <si>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</si>
  <si>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</si>
  <si>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</si>
  <si>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</si>
  <si>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</si>
  <si>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</si>
  <si>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</si>
  <si>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</si>
  <si>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</si>
  <si>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</si>
  <si>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</si>
  <si>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</si>
  <si>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</si>
  <si>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</si>
  <si>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</si>
  <si>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</si>
  <si>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</si>
  <si>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</si>
  <si>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</si>
  <si>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</si>
  <si>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</si>
  <si>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</si>
  <si>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</si>
  <si>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</si>
  <si>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</si>
  <si>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</si>
  <si>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</si>
  <si>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</si>
  <si>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</si>
  <si>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</si>
  <si>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</si>
  <si>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</si>
  <si>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</si>
  <si>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</si>
  <si>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</si>
  <si>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</si>
  <si>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</si>
  <si>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</si>
  <si>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</si>
  <si>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</si>
  <si>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</si>
  <si>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</si>
  <si>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</si>
  <si>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</si>
  <si>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</si>
  <si>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</si>
  <si>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</si>
  <si>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</si>
  <si>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</si>
  <si>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</si>
  <si>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</si>
  <si>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</si>
  <si>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</si>
  <si>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</si>
  <si>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</si>
  <si>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</si>
  <si>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</si>
  <si>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</si>
  <si>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</si>
  <si>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</si>
  <si>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</si>
  <si>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</si>
  <si>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</si>
  <si>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</si>
  <si>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</si>
  <si>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</si>
  <si>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</si>
  <si>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</si>
  <si>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</si>
  <si>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</si>
  <si>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</si>
  <si>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</si>
  <si>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</si>
  <si>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</si>
  <si>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</si>
  <si>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</si>
  <si>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</si>
  <si>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</si>
  <si>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</si>
  <si>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</si>
  <si>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</si>
  <si>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</si>
  <si>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</si>
  <si>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</si>
  <si>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</si>
  <si>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</si>
  <si>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</si>
  <si>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</si>
  <si>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</si>
  <si>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</si>
  <si>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</si>
  <si>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</si>
  <si>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</si>
  <si>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</si>
  <si>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</si>
  <si>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</si>
  <si>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</si>
  <si>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</si>
  <si>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</si>
  <si>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</si>
  <si>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</si>
  <si>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</si>
  <si>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</si>
  <si>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</si>
  <si>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</si>
  <si>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</si>
  <si>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</si>
  <si>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</si>
  <si>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</si>
  <si>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</si>
  <si>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</si>
  <si>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</si>
  <si>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</si>
  <si>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</si>
  <si>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</si>
  <si>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</si>
  <si>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</si>
  <si>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</si>
  <si>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</si>
  <si>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</si>
  <si>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</si>
  <si>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</si>
  <si>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</si>
  <si>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</si>
  <si>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</si>
  <si>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</si>
  <si>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</si>
  <si>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</si>
  <si>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</si>
  <si>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</si>
  <si>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</si>
  <si>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</si>
  <si>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</si>
  <si>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</si>
  <si>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</si>
  <si>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</si>
  <si>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</si>
  <si>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</si>
  <si>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</si>
  <si>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</si>
  <si>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</si>
  <si>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</si>
  <si>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</si>
  <si>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</si>
  <si>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</si>
  <si>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</si>
  <si>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</si>
  <si>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</si>
  <si>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</si>
  <si>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</si>
  <si>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</si>
  <si>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</si>
  <si>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</si>
  <si>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</si>
  <si>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</si>
  <si>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</si>
  <si>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</si>
  <si>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</si>
  <si>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</si>
  <si>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</si>
  <si>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</si>
  <si>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</si>
  <si>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</si>
  <si>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</si>
  <si>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</si>
  <si>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</si>
  <si>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</si>
  <si>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</si>
  <si>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</si>
  <si>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</si>
  <si>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</si>
  <si>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</si>
  <si>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</si>
  <si>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</si>
  <si>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</si>
  <si>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</si>
  <si>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</si>
  <si>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</si>
  <si>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</si>
  <si>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</si>
  <si>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</si>
  <si>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</si>
  <si>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</si>
  <si>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</si>
  <si>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</si>
  <si>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</si>
  <si>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</si>
  <si>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</si>
  <si>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</si>
  <si>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</si>
  <si>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</si>
  <si>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</si>
  <si>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</si>
  <si>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</si>
  <si>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</si>
  <si>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</si>
  <si>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</si>
  <si>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</si>
  <si>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</si>
  <si>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</si>
  <si>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</si>
  <si>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</si>
  <si>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</si>
  <si>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</si>
  <si>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</si>
  <si>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</si>
  <si>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</si>
  <si>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</si>
  <si>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</si>
  <si>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</si>
  <si>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</si>
  <si>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</si>
  <si>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</si>
  <si>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</si>
  <si>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</si>
  <si>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</si>
  <si>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</si>
  <si>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</si>
  <si>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</si>
  <si>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</si>
  <si>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</si>
  <si>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</si>
  <si>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</si>
  <si>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</si>
  <si>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</si>
  <si>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</si>
  <si>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</si>
  <si>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</si>
  <si>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</si>
  <si>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</si>
  <si>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</si>
  <si>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</si>
  <si>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</si>
  <si>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</si>
  <si>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</si>
  <si>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</si>
  <si>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</si>
  <si>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</si>
  <si>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</si>
  <si>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</si>
  <si>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</si>
  <si>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</si>
  <si>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</si>
  <si>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</si>
  <si>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</si>
  <si>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</si>
  <si>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</si>
  <si>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</si>
  <si>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</si>
  <si>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</si>
  <si>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</si>
  <si>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</si>
  <si>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</si>
  <si>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</si>
  <si>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</si>
  <si>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</si>
  <si>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</si>
  <si>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</si>
  <si>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</si>
  <si>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</si>
  <si>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</si>
  <si>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</si>
  <si>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</si>
  <si>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</si>
  <si>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</si>
  <si>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</si>
  <si>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</si>
  <si>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</si>
  <si>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</si>
  <si>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</si>
  <si>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</si>
  <si>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</si>
  <si>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</si>
  <si>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</si>
  <si>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</si>
  <si>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</si>
  <si>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</si>
  <si>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</si>
  <si>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</si>
  <si>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</si>
  <si>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</si>
  <si>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</si>
  <si>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</si>
  <si>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</si>
  <si>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</si>
  <si>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</si>
  <si>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</si>
  <si>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</si>
  <si>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</si>
  <si>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</si>
  <si>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</si>
  <si>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</si>
  <si>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</si>
  <si>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</si>
  <si>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</si>
  <si>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</si>
  <si>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</si>
  <si>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</si>
  <si>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</si>
  <si>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</si>
  <si>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</si>
  <si>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</si>
  <si>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</si>
  <si>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</si>
  <si>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</si>
  <si>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</si>
  <si>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</si>
  <si>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</si>
  <si>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</si>
  <si>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</si>
  <si>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</si>
  <si>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</si>
  <si>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</si>
  <si>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</si>
  <si>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</si>
  <si>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</si>
  <si>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</si>
  <si>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</si>
  <si>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</si>
  <si>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</si>
  <si>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</si>
  <si>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</si>
  <si>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</si>
  <si>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</si>
  <si>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</si>
  <si>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</si>
  <si>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</si>
  <si>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</si>
  <si>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</si>
  <si>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</si>
  <si>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</si>
  <si>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</si>
  <si>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</si>
  <si>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</si>
  <si>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</si>
  <si>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</si>
  <si>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</si>
  <si>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</si>
  <si>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</si>
  <si>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</si>
  <si>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</si>
  <si>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</si>
  <si>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</si>
  <si>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</si>
  <si>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</si>
  <si>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</si>
  <si>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</si>
  <si>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</si>
  <si>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</si>
  <si>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</si>
  <si>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</si>
  <si>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</si>
  <si>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</si>
  <si>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</si>
  <si>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</si>
  <si>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</si>
  <si>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</si>
  <si>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</si>
  <si>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</si>
  <si>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</si>
  <si>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</si>
  <si>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</si>
  <si>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</si>
  <si>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</si>
  <si>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</si>
  <si>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</si>
  <si>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</si>
  <si>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</si>
  <si>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</si>
  <si>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</si>
  <si>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</si>
  <si>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</si>
  <si>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</si>
  <si>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</si>
  <si>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</si>
  <si>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</si>
  <si>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</si>
  <si>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</si>
  <si>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</si>
  <si>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</si>
  <si>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</si>
  <si>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</si>
  <si>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</si>
  <si>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</si>
  <si>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</si>
  <si>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</si>
  <si>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</si>
  <si>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</si>
  <si>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</si>
  <si>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</si>
  <si>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</si>
  <si>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</si>
  <si>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</si>
  <si>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</si>
  <si>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</si>
  <si>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</si>
  <si>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</si>
  <si>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</si>
  <si>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</si>
  <si>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</si>
  <si>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</si>
  <si>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</si>
  <si>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</si>
  <si>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</si>
  <si>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</si>
  <si>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</si>
  <si>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</si>
  <si>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</si>
  <si>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</si>
  <si>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</si>
  <si>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</si>
  <si>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</si>
  <si>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</si>
  <si>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</si>
  <si>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</si>
  <si>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</si>
  <si>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</si>
  <si>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</si>
  <si>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</si>
  <si>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</si>
  <si>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</si>
  <si>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</si>
  <si>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</si>
  <si>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</si>
  <si>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</si>
  <si>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</si>
  <si>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</si>
  <si>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</si>
  <si>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</si>
  <si>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</si>
  <si>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</si>
  <si>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</si>
  <si>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</si>
  <si>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</si>
  <si>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</si>
  <si>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</si>
  <si>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</si>
  <si>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</si>
  <si>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</si>
  <si>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</si>
  <si>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</si>
  <si>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</si>
  <si>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</si>
  <si>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</si>
  <si>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</si>
  <si>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</si>
  <si>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</si>
  <si>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</si>
  <si>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</si>
  <si>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</si>
  <si>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</si>
  <si>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</si>
  <si>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</si>
  <si>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</si>
  <si>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</si>
  <si>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</si>
  <si>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</si>
  <si>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</si>
  <si>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</si>
  <si>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</si>
  <si>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</si>
  <si>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</si>
  <si>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</si>
  <si>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</si>
  <si>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</si>
  <si>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</si>
  <si>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</si>
  <si>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</si>
  <si>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</si>
  <si>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</si>
  <si>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</si>
  <si>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</si>
  <si>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</si>
  <si>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</si>
  <si>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</si>
  <si>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</si>
  <si>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</si>
  <si>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</si>
  <si>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</si>
  <si>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</si>
  <si>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</si>
  <si>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</si>
  <si>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</si>
  <si>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</si>
  <si>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</si>
  <si>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</si>
  <si>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</si>
  <si>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</si>
  <si>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</si>
  <si>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</si>
  <si>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</si>
  <si>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</si>
  <si>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</si>
  <si>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</si>
  <si>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</si>
  <si>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</si>
  <si>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</si>
  <si>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</si>
  <si>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</si>
  <si>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</si>
  <si>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</si>
  <si>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</si>
  <si>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</si>
  <si>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</si>
  <si>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</si>
  <si>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</si>
  <si>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</si>
  <si>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</si>
  <si>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</si>
  <si>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</si>
  <si>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</si>
  <si>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</si>
  <si>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</si>
  <si>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</si>
  <si>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</si>
  <si>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</si>
  <si>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</si>
  <si>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</si>
  <si>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</si>
  <si>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</si>
  <si>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</si>
  <si>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</si>
  <si>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</si>
  <si>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</si>
  <si>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</si>
  <si>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</si>
  <si>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</si>
  <si>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</si>
  <si>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</si>
  <si>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</si>
  <si>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</si>
  <si>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</si>
  <si>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</si>
  <si>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</si>
  <si>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</si>
  <si>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</si>
  <si>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</si>
  <si>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</si>
  <si>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</si>
  <si>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</si>
  <si>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</si>
  <si>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</si>
  <si>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</si>
  <si>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</si>
  <si>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</si>
  <si>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</si>
  <si>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</si>
  <si>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</si>
  <si>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</si>
  <si>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</si>
  <si>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</si>
  <si>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</si>
  <si>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</si>
  <si>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</si>
  <si>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</si>
  <si>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</si>
  <si>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</si>
  <si>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</si>
  <si>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</si>
  <si>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</si>
  <si>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</si>
  <si>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</si>
  <si>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</si>
  <si>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</si>
  <si>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</si>
  <si>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</si>
  <si>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</si>
  <si>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</si>
  <si>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</si>
  <si>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</si>
  <si>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</si>
  <si>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</si>
  <si>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</si>
  <si>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</si>
  <si>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</si>
  <si>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</si>
  <si>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</si>
  <si>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</si>
  <si>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</si>
  <si>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</si>
  <si>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</si>
  <si>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</si>
  <si>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</si>
  <si>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</si>
  <si>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</si>
  <si>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</si>
  <si>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</si>
  <si>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</si>
  <si>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</si>
  <si>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</si>
  <si>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</si>
  <si>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</si>
  <si>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</si>
  <si>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</si>
  <si>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</si>
  <si>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</si>
  <si>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</si>
  <si>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</si>
  <si>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</si>
  <si>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</si>
  <si>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</si>
  <si>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</si>
  <si>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</si>
  <si>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</si>
  <si>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</si>
  <si>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</si>
  <si>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</si>
  <si>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</si>
  <si>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</si>
  <si>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</si>
  <si>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</si>
  <si>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</si>
  <si>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</si>
  <si>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</si>
  <si>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</si>
  <si>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</si>
  <si>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</si>
  <si>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</si>
  <si>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</si>
  <si>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</si>
  <si>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</si>
  <si>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</si>
  <si>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</si>
  <si>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</si>
  <si>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</si>
  <si>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</si>
  <si>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</si>
  <si>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</si>
  <si>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</si>
  <si>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</si>
  <si>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</si>
  <si>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</si>
  <si>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</si>
  <si>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</si>
  <si>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</si>
  <si>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</si>
  <si>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</si>
  <si>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</si>
  <si>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</si>
  <si>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</si>
  <si>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</si>
  <si>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</si>
  <si>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</si>
  <si>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</si>
  <si>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</si>
  <si>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</si>
  <si>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</si>
  <si>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</si>
  <si>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</si>
  <si>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</si>
  <si>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</si>
  <si>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</si>
  <si>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</si>
  <si>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</si>
  <si>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</si>
  <si>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</si>
  <si>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</si>
  <si>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</si>
  <si>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</si>
  <si>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</si>
  <si>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</si>
  <si>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</si>
  <si>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</si>
  <si>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</si>
  <si>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</si>
  <si>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</si>
  <si>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</si>
  <si>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</si>
  <si>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</si>
  <si>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</si>
  <si>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</si>
  <si>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</si>
  <si>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</si>
  <si>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</si>
  <si>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</si>
  <si>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</si>
  <si>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</si>
  <si>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</si>
  <si>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</si>
  <si>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</si>
  <si>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</si>
  <si>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</si>
  <si>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</si>
  <si>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</si>
  <si>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</si>
  <si>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</si>
  <si>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</si>
  <si>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</si>
  <si>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</si>
  <si>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</si>
  <si>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</si>
  <si>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</si>
  <si>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</si>
  <si>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</si>
  <si>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</si>
  <si>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</si>
  <si>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</si>
  <si>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</si>
  <si>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</si>
  <si>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</si>
  <si>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</si>
  <si>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</si>
  <si>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</si>
  <si>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</si>
  <si>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</si>
  <si>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</si>
  <si>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</si>
  <si>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</si>
  <si>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</si>
  <si>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</si>
  <si>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</si>
  <si>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</si>
  <si>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</si>
  <si>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</si>
  <si>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</si>
  <si>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</si>
  <si>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</si>
  <si>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</si>
  <si>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</si>
  <si>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</si>
  <si>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</si>
  <si>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</si>
  <si>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</si>
  <si>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</si>
  <si>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</si>
  <si>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</si>
  <si>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</si>
  <si>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</si>
  <si>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</si>
  <si>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</si>
  <si>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</si>
  <si>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</si>
  <si>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</si>
  <si>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</si>
  <si>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</si>
  <si>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</si>
  <si>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</si>
  <si>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</si>
  <si>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</si>
  <si>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</si>
  <si>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</si>
  <si>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</si>
  <si>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</si>
  <si>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</si>
  <si>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</si>
  <si>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</si>
  <si>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</si>
  <si>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</si>
  <si>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</si>
  <si>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</si>
  <si>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</si>
  <si>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</si>
  <si>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</si>
  <si>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</si>
  <si>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</si>
  <si>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</si>
  <si>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</si>
  <si>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</si>
  <si>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</si>
  <si>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</si>
  <si>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</si>
  <si>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</si>
  <si>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</si>
  <si>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</si>
  <si>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</si>
  <si>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</si>
  <si>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</si>
  <si>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</si>
  <si>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</si>
  <si>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</si>
  <si>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</si>
  <si>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</si>
  <si>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</si>
  <si>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</si>
  <si>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</si>
  <si>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</si>
  <si>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</si>
  <si>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</si>
  <si>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</si>
  <si>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</si>
  <si>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</si>
  <si>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</si>
  <si>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</si>
  <si>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</si>
  <si>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</si>
  <si>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</si>
  <si>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</si>
  <si>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</si>
  <si>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</si>
  <si>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</si>
  <si>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</si>
  <si>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</si>
  <si>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</si>
  <si>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</si>
  <si>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</si>
  <si>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</si>
  <si>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</si>
  <si>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</si>
  <si>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</si>
  <si>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</si>
  <si>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</si>
  <si>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</si>
  <si>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</si>
  <si>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</si>
  <si>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</si>
  <si>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</si>
  <si>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</si>
  <si>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</si>
  <si>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</si>
  <si>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</si>
  <si>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</si>
  <si>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</si>
  <si>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</si>
  <si>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</si>
  <si>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</si>
  <si>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</si>
  <si>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</si>
  <si>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</si>
  <si>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</si>
  <si>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</si>
  <si>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</si>
  <si>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</si>
  <si>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</si>
  <si>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</si>
  <si>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</si>
  <si>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</si>
  <si>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</si>
  <si>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</si>
  <si>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</si>
  <si>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</si>
  <si>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</si>
  <si>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</si>
  <si>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</si>
  <si>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</si>
  <si>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</si>
  <si>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</si>
  <si>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</si>
  <si>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</si>
  <si>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</si>
  <si>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</si>
  <si>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</si>
  <si>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</si>
  <si>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</si>
  <si>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</si>
  <si>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</si>
  <si>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</si>
  <si>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</si>
  <si>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</si>
  <si>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</si>
  <si>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</si>
  <si>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</si>
  <si>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</si>
  <si>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</si>
  <si>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</si>
  <si>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</si>
  <si>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</si>
  <si>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</si>
  <si>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</si>
  <si>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</si>
  <si>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</si>
  <si>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</si>
  <si>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</si>
  <si>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</si>
  <si>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</si>
  <si>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</si>
  <si>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</si>
  <si>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</si>
  <si>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</si>
  <si>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</si>
  <si>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</si>
  <si>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</si>
  <si>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</si>
  <si>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</si>
  <si>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</si>
  <si>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</si>
  <si>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</si>
  <si>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</si>
  <si>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</si>
  <si>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</si>
  <si>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</si>
  <si>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</si>
  <si>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</si>
  <si>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</si>
  <si>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</si>
  <si>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</si>
  <si>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</si>
  <si>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</si>
  <si>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</si>
  <si>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</si>
  <si>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</si>
  <si>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</si>
  <si>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</si>
  <si>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</si>
  <si>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</si>
  <si>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</si>
  <si>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</si>
  <si>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</si>
  <si>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</si>
  <si>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</si>
  <si>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</si>
  <si>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</si>
  <si>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</si>
  <si>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</si>
  <si>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</si>
  <si>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</si>
  <si>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</si>
  <si>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</si>
  <si>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</si>
  <si>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</si>
  <si>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</si>
  <si>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</si>
  <si>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</si>
  <si>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</si>
  <si>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</si>
  <si>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</si>
  <si>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</si>
  <si>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</si>
  <si>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</si>
  <si>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</si>
  <si>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</si>
  <si>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</si>
  <si>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</si>
  <si>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</si>
  <si>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</si>
  <si>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</si>
  <si>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</si>
  <si>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</si>
  <si>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</si>
  <si>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</si>
  <si>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</si>
  <si>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</si>
  <si>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</si>
  <si>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</si>
  <si>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</si>
  <si>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</si>
  <si>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</si>
  <si>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</si>
  <si>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</si>
  <si>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</si>
  <si>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</si>
  <si>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</si>
  <si>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</si>
  <si>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</si>
  <si>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</si>
  <si>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</si>
  <si>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</si>
  <si>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</si>
  <si>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</si>
  <si>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</si>
  <si>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</si>
  <si>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</si>
  <si>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</si>
  <si>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</si>
  <si>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</si>
  <si>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</si>
  <si>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</si>
  <si>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</si>
  <si>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</si>
  <si>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</si>
  <si>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</si>
  <si>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</si>
  <si>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</si>
  <si>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</si>
  <si>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</si>
  <si>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</si>
  <si>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</si>
  <si>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</si>
  <si>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</si>
  <si>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</si>
  <si>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</si>
  <si>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</si>
  <si>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</si>
  <si>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</si>
  <si>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</si>
  <si>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</si>
  <si>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</si>
  <si>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</si>
  <si>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</si>
  <si>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</si>
  <si>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</si>
  <si>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</si>
  <si>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</si>
  <si>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</si>
  <si>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</si>
  <si>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</si>
  <si>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</si>
  <si>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</si>
  <si>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</si>
  <si>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</si>
  <si>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</si>
  <si>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</si>
  <si>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</si>
  <si>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</si>
  <si>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</si>
  <si>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</si>
  <si>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</si>
  <si>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</si>
  <si>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</si>
  <si>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</si>
  <si>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</si>
  <si>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</si>
  <si>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</si>
  <si>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</si>
  <si>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</si>
  <si>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</si>
  <si>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</si>
  <si>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</si>
  <si>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</si>
  <si>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</si>
  <si>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</si>
  <si>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</si>
  <si>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</si>
  <si>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</si>
  <si>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</si>
  <si>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</si>
  <si>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</si>
  <si>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</si>
  <si>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</si>
  <si>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</si>
  <si>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</si>
  <si>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</si>
  <si>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</si>
  <si>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</si>
  <si>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</si>
  <si>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</si>
  <si>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</si>
  <si>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</si>
  <si>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</si>
  <si>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</si>
  <si>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</si>
  <si>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</si>
  <si>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</si>
  <si>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</si>
  <si>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</si>
  <si>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</si>
  <si>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</si>
  <si>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</si>
  <si>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</si>
  <si>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</si>
  <si>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</si>
  <si>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</si>
  <si>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</si>
  <si>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</si>
  <si>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</si>
  <si>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</si>
  <si>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</si>
  <si>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</si>
  <si>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</si>
  <si>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</si>
  <si>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</si>
  <si>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</si>
  <si>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</si>
  <si>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</si>
  <si>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</si>
  <si>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</si>
  <si>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</si>
  <si>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</si>
  <si>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</si>
  <si>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</si>
  <si>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</si>
  <si>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</si>
  <si>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</si>
  <si>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</si>
  <si>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</si>
  <si>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</si>
  <si>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</si>
  <si>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</si>
  <si>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</si>
  <si>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</si>
  <si>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</si>
  <si>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</si>
  <si>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</si>
  <si>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</si>
  <si>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</si>
  <si>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</si>
  <si>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</si>
  <si>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</si>
  <si>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</si>
  <si>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</si>
  <si>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</si>
  <si>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</si>
  <si>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</si>
  <si>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</si>
  <si>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</si>
  <si>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</si>
  <si>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</si>
  <si>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</si>
  <si>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</si>
  <si>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</si>
  <si>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</si>
  <si>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</si>
  <si>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</si>
  <si>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</si>
  <si>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</si>
  <si>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</si>
  <si>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</si>
  <si>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</si>
  <si>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</si>
  <si>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</si>
  <si>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</si>
  <si>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</si>
  <si>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</si>
  <si>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</si>
  <si>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</si>
  <si>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</si>
  <si>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</si>
  <si>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</si>
  <si>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</si>
  <si>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</si>
  <si>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</si>
  <si>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</si>
  <si>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</si>
  <si>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</si>
  <si>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</si>
  <si>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</si>
  <si>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</si>
  <si>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</si>
  <si>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</si>
  <si>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</si>
  <si>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</si>
  <si>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</si>
  <si>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</si>
  <si>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</si>
  <si>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</si>
  <si>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</si>
  <si>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</si>
  <si>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</si>
  <si>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</si>
  <si>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</si>
  <si>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</si>
  <si>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</si>
  <si>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</si>
  <si>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</si>
  <si>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</si>
  <si>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</si>
  <si>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</si>
  <si>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</si>
  <si>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</si>
  <si>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</si>
  <si>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</si>
  <si>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</si>
  <si>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</si>
  <si>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</si>
  <si>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</si>
  <si>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</si>
  <si>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</si>
  <si>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</si>
  <si>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</si>
  <si>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</si>
  <si>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</si>
  <si>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</si>
  <si>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</si>
  <si>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</si>
  <si>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</si>
  <si>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</si>
  <si>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</si>
  <si>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</si>
  <si>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</si>
  <si>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</si>
  <si>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</si>
  <si>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</si>
  <si>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</si>
  <si>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</si>
  <si>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</si>
  <si>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</si>
  <si>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</si>
  <si>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</si>
  <si>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</si>
  <si>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</si>
  <si>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</si>
  <si>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</si>
  <si>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</si>
  <si>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</si>
  <si>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</si>
  <si>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</si>
  <si>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</si>
  <si>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</si>
  <si>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</si>
  <si>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</si>
  <si>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</si>
  <si>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</si>
  <si>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</si>
  <si>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</si>
  <si>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</si>
  <si>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</si>
  <si>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</si>
  <si>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</si>
  <si>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</si>
  <si>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</si>
  <si>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</si>
  <si>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</si>
  <si>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</si>
  <si>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</si>
  <si>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</si>
  <si>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</si>
  <si>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</si>
  <si>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</si>
  <si>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</si>
  <si>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</si>
  <si>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</si>
  <si>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</si>
  <si>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</si>
  <si>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</si>
  <si>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</si>
  <si>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</si>
  <si>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</si>
  <si>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</si>
  <si>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</si>
  <si>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</si>
  <si>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</si>
  <si>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</si>
  <si>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</si>
  <si>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</si>
  <si>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</si>
  <si>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</si>
  <si>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</si>
  <si>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</si>
  <si>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</si>
  <si>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</si>
  <si>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</si>
  <si>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</si>
  <si>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</si>
  <si>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</si>
  <si>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</si>
  <si>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</si>
  <si>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</si>
  <si>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</si>
  <si>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</si>
  <si>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</si>
  <si>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</si>
  <si>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</si>
  <si>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</si>
  <si>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</si>
  <si>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</si>
  <si>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</si>
  <si>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</si>
  <si>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</si>
  <si>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</si>
  <si>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</si>
  <si>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</si>
  <si>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</si>
  <si>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</si>
  <si>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</si>
  <si>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</si>
  <si>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</si>
  <si>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</si>
  <si>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</si>
  <si>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</si>
  <si>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</si>
  <si>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</si>
  <si>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</si>
  <si>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</si>
  <si>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</si>
  <si>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</si>
  <si>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</si>
  <si>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</si>
  <si>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</si>
  <si>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</si>
  <si>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</si>
  <si>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</si>
  <si>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</si>
  <si>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</si>
  <si>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</si>
  <si>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</si>
  <si>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</si>
  <si>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</si>
  <si>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</si>
  <si>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</si>
  <si>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</si>
  <si>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</si>
  <si>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</si>
  <si>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</si>
  <si>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</si>
  <si>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</si>
  <si>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</si>
  <si>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</si>
  <si>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</si>
  <si>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</si>
  <si>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</si>
  <si>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</si>
  <si>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</si>
  <si>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</si>
  <si>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</si>
  <si>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</si>
  <si>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</si>
  <si>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</si>
  <si>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</si>
  <si>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</si>
  <si>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</si>
  <si>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</si>
  <si>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</si>
  <si>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</si>
  <si>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</si>
  <si>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</si>
  <si>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</si>
  <si>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</si>
  <si>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</si>
  <si>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</si>
  <si>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</si>
  <si>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</si>
  <si>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</si>
  <si>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</si>
  <si>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</si>
  <si>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</si>
  <si>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</si>
  <si>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</si>
  <si>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</si>
  <si>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</si>
  <si>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</si>
  <si>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</si>
  <si>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</si>
  <si>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</si>
  <si>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</si>
  <si>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</si>
  <si>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</si>
  <si>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</si>
  <si>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</si>
  <si>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</si>
  <si>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</si>
  <si>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</si>
  <si>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</si>
  <si>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</si>
  <si>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</si>
  <si>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</si>
  <si>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</si>
  <si>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</si>
  <si>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</si>
  <si>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</si>
  <si>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</si>
  <si>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</si>
  <si>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</si>
  <si>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</si>
  <si>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</si>
  <si>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</si>
  <si>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</si>
  <si>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</si>
  <si>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</si>
  <si>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</si>
  <si>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</si>
  <si>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</si>
  <si>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</si>
  <si>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</si>
  <si>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</si>
  <si>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</si>
  <si>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</si>
  <si>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</si>
  <si>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</si>
  <si>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</si>
  <si>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</si>
  <si>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</si>
  <si>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</si>
  <si>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</si>
  <si>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</si>
  <si>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</si>
  <si>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</si>
  <si>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</si>
  <si>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</si>
  <si>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</si>
  <si>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</si>
  <si>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</si>
  <si>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</si>
  <si>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</si>
  <si>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</si>
  <si>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</si>
  <si>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</si>
  <si>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</si>
  <si>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</si>
  <si>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</si>
  <si>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</si>
  <si>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</si>
  <si>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</si>
  <si>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</si>
  <si>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</si>
  <si>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</si>
  <si>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</si>
  <si>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</si>
  <si>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</si>
  <si>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</si>
  <si>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</si>
  <si>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</si>
  <si>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</si>
  <si>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</si>
  <si>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</si>
  <si>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</si>
  <si>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</si>
  <si>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</si>
  <si>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</si>
  <si>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</si>
  <si>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</si>
  <si>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</si>
  <si>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</si>
  <si>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</si>
  <si>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</si>
  <si>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</si>
  <si>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</si>
  <si>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</si>
  <si>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</si>
  <si>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</si>
  <si>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</si>
  <si>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</si>
  <si>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</si>
  <si>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</si>
  <si>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</si>
  <si>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</si>
  <si>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</si>
  <si>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</si>
  <si>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</si>
  <si>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</si>
  <si>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</si>
  <si>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</si>
  <si>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</si>
  <si>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</si>
  <si>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</si>
  <si>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</si>
  <si>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</si>
  <si>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</si>
  <si>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</si>
  <si>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</si>
  <si>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</si>
  <si>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</si>
  <si>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</si>
  <si>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</si>
  <si>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</si>
  <si>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</si>
  <si>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</si>
  <si>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</si>
  <si>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</si>
  <si>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</si>
  <si>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</si>
  <si>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</si>
  <si>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</si>
  <si>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</si>
  <si>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</si>
  <si>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</si>
  <si>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</si>
  <si>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</si>
  <si>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</si>
  <si>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</si>
  <si>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</si>
  <si>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</si>
  <si>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</si>
  <si>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</si>
  <si>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</si>
  <si>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</si>
  <si>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</si>
  <si>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</si>
  <si>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</si>
  <si>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</si>
  <si>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</si>
  <si>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</si>
  <si>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</si>
  <si>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</si>
  <si>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</si>
  <si>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</si>
  <si>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</si>
  <si>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</si>
  <si>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</si>
  <si>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</si>
  <si>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</si>
  <si>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</si>
  <si>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</si>
  <si>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</si>
  <si>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</si>
  <si>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</si>
  <si>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</si>
  <si>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</si>
  <si>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</si>
  <si>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</si>
  <si>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</si>
  <si>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</si>
  <si>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</si>
  <si>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</si>
  <si>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</si>
  <si>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</si>
  <si>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</si>
  <si>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</si>
  <si>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</si>
  <si>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</si>
  <si>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</si>
  <si>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</si>
  <si>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</si>
  <si>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</si>
  <si>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</si>
  <si>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</si>
  <si>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</si>
  <si>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</si>
  <si>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</si>
  <si>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</si>
  <si>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</si>
  <si>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</si>
  <si>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</si>
  <si>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</si>
  <si>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</si>
  <si>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</si>
  <si>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</si>
  <si>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</si>
  <si>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</si>
  <si>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</si>
  <si>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</si>
  <si>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</si>
  <si>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</si>
  <si>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</si>
  <si>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</si>
  <si>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</si>
  <si>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</si>
  <si>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</si>
  <si>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</si>
  <si>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</si>
  <si>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</si>
  <si>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</si>
  <si>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</si>
  <si>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</si>
  <si>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</si>
  <si>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</si>
  <si>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</si>
  <si>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</si>
  <si>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</si>
  <si>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</si>
  <si>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</si>
  <si>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</si>
  <si>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</si>
  <si>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</si>
  <si>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</si>
  <si>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</si>
  <si>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</si>
  <si>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</si>
  <si>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</si>
  <si>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</si>
  <si>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</si>
  <si>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</si>
  <si>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</si>
  <si>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</si>
  <si>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</si>
  <si>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</si>
  <si>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</si>
  <si>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</si>
  <si>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</si>
  <si>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</si>
  <si>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</si>
  <si>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</si>
  <si>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</si>
  <si>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</si>
  <si>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</si>
  <si>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</si>
  <si>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</si>
  <si>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</si>
  <si>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</si>
  <si>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</si>
  <si>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</si>
  <si>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</si>
  <si>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</si>
  <si>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</si>
  <si>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</si>
  <si>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</si>
  <si>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</si>
  <si>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</si>
  <si>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</si>
  <si>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</si>
  <si>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</si>
  <si>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</si>
  <si>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</si>
  <si>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</si>
  <si>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</si>
  <si>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</si>
  <si>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</si>
  <si>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</si>
  <si>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</si>
  <si>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</si>
  <si>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</si>
  <si>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</si>
  <si>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</si>
  <si>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</si>
  <si>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</si>
  <si>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</si>
  <si>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</si>
  <si>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</si>
  <si>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</si>
  <si>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</si>
  <si>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</si>
  <si>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</si>
  <si>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</si>
  <si>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</si>
  <si>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</si>
  <si>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</si>
  <si>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</si>
  <si>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</si>
  <si>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</si>
  <si>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</si>
  <si>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</si>
  <si>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</si>
  <si>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</si>
  <si>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</si>
  <si>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</si>
  <si>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</si>
  <si>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</si>
  <si>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</si>
  <si>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</si>
  <si>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</si>
  <si>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</si>
  <si>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</si>
  <si>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</si>
  <si>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</si>
  <si>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</si>
  <si>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</si>
  <si>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</si>
  <si>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</si>
  <si>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</si>
  <si>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</si>
  <si>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</si>
  <si>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</si>
  <si>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</si>
  <si>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</si>
  <si>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</si>
  <si>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</si>
  <si>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</si>
  <si>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</si>
  <si>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</si>
  <si>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</si>
  <si>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</si>
  <si>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</si>
  <si>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</si>
  <si>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</si>
  <si>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</si>
  <si>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</si>
  <si>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</si>
  <si>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</si>
  <si>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</si>
  <si>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</si>
  <si>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</si>
  <si>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</si>
  <si>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</si>
  <si>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</si>
  <si>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</si>
  <si>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</si>
  <si>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</si>
  <si>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</si>
  <si>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</si>
  <si>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</si>
  <si>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</si>
  <si>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</si>
  <si>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</si>
  <si>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</si>
  <si>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</si>
  <si>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</si>
  <si>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</si>
  <si>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</si>
  <si>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</si>
  <si>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</si>
  <si>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</si>
  <si>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</si>
  <si>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</si>
  <si>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</si>
  <si>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</si>
  <si>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</si>
  <si>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</si>
  <si>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</si>
  <si>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</si>
  <si>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</si>
  <si>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</si>
  <si>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</si>
  <si>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</si>
  <si>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</si>
  <si>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</si>
  <si>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</si>
  <si>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</si>
  <si>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</si>
  <si>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</si>
  <si>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</si>
  <si>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</si>
  <si>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</si>
  <si>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</si>
  <si>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</si>
  <si>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</si>
  <si>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</si>
  <si>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</si>
  <si>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</si>
  <si>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</si>
  <si>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</si>
  <si>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</si>
  <si>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</si>
  <si>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</si>
  <si>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</si>
  <si>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</si>
  <si>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</si>
  <si>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</si>
  <si>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</si>
  <si>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</si>
  <si>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</si>
  <si>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</si>
  <si>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</si>
  <si>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</si>
  <si>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</si>
  <si>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</si>
  <si>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</si>
  <si>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</si>
  <si>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</si>
  <si>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</si>
  <si>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</si>
  <si>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</si>
  <si>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</si>
  <si>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</si>
  <si>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</si>
  <si>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</si>
  <si>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</si>
  <si>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</si>
  <si>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</si>
  <si>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</si>
  <si>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</si>
  <si>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</si>
  <si>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</si>
  <si>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</si>
  <si>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</si>
  <si>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</si>
  <si>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</si>
  <si>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</si>
  <si>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</si>
  <si>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</si>
  <si>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</si>
  <si>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</si>
  <si>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</si>
  <si>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</si>
  <si>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</si>
  <si>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</si>
  <si>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</si>
  <si>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</si>
  <si>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</si>
  <si>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</si>
  <si>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</si>
  <si>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</si>
  <si>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</si>
  <si>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</si>
  <si>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</si>
  <si>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</si>
  <si>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</si>
  <si>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</si>
  <si>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</si>
  <si>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</si>
  <si>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</si>
  <si>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</si>
  <si>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</si>
  <si>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</si>
  <si>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</si>
  <si>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</si>
  <si>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</si>
  <si>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</si>
  <si>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</si>
  <si>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</si>
  <si>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</si>
  <si>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</si>
  <si>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</si>
  <si>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</si>
  <si>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</si>
  <si>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</si>
  <si>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</si>
  <si>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</si>
  <si>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</si>
  <si>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</si>
  <si>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</si>
  <si>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</si>
  <si>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</si>
  <si>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</si>
  <si>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</si>
  <si>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</si>
  <si>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</si>
  <si>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</si>
  <si>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</si>
  <si>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</si>
  <si>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</si>
  <si>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</si>
  <si>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</si>
  <si>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</si>
  <si>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</si>
  <si>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</si>
  <si>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</si>
  <si>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</si>
  <si>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</si>
  <si>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</si>
  <si>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</si>
  <si>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</si>
  <si>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</si>
  <si>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</si>
  <si>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</si>
  <si>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</si>
  <si>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</si>
  <si>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</si>
  <si>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</si>
  <si>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</si>
  <si>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</si>
  <si>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</si>
  <si>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</si>
  <si>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</si>
  <si>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</si>
  <si>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</si>
  <si>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</si>
  <si>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</si>
  <si>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</si>
  <si>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</si>
  <si>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</si>
  <si>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</si>
  <si>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</si>
  <si>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</si>
  <si>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</si>
  <si>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</si>
  <si>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</si>
  <si>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</si>
  <si>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</si>
  <si>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</si>
  <si>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</si>
  <si>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</si>
  <si>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</si>
  <si>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</si>
  <si>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</si>
  <si>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</si>
  <si>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</si>
  <si>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</si>
  <si>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</si>
  <si>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</si>
  <si>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</si>
  <si>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</si>
  <si>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</si>
  <si>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</si>
  <si>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</si>
  <si>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</si>
  <si>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</si>
  <si>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</si>
  <si>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</si>
  <si>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</si>
  <si>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</si>
  <si>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</si>
  <si>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</si>
  <si>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</si>
  <si>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</si>
  <si>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</si>
  <si>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</si>
  <si>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</si>
  <si>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</si>
  <si>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</si>
  <si>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</si>
  <si>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</si>
  <si>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</si>
  <si>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</si>
  <si>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</si>
  <si>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</si>
  <si>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</si>
  <si>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</si>
  <si>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</si>
  <si>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</si>
  <si>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</si>
  <si>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</si>
  <si>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</si>
  <si>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</si>
  <si>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</si>
  <si>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</si>
  <si>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</si>
  <si>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</si>
  <si>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</si>
  <si>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</si>
  <si>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</si>
  <si>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</si>
  <si>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</si>
  <si>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</si>
  <si>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</si>
  <si>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</si>
  <si>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</si>
  <si>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</si>
  <si>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</si>
  <si>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</si>
  <si>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</si>
  <si>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</si>
  <si>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</si>
  <si>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</si>
  <si>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</si>
  <si>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</si>
  <si>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</si>
  <si>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</si>
  <si>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</si>
  <si>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</si>
  <si>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</si>
  <si>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</si>
  <si>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</si>
  <si>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</si>
  <si>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</si>
  <si>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</si>
  <si>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</si>
  <si>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</si>
  <si>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</si>
  <si>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</si>
  <si>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</si>
  <si>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</si>
  <si>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</si>
  <si>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</si>
  <si>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</si>
  <si>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</si>
  <si>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</si>
  <si>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</si>
  <si>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</si>
  <si>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</si>
  <si>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</si>
  <si>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</si>
  <si>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</si>
  <si>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</si>
  <si>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</si>
  <si>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</si>
  <si>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</si>
  <si>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</si>
  <si>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</si>
  <si>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</si>
  <si>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</si>
  <si>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</si>
  <si>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</si>
  <si>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</si>
  <si>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</si>
  <si>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</si>
  <si>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</si>
  <si>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</si>
  <si>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</si>
  <si>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</si>
  <si>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</si>
  <si>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</si>
  <si>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</si>
  <si>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</si>
  <si>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</si>
  <si>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</si>
  <si>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</si>
  <si>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</si>
  <si>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</si>
  <si>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</si>
  <si>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</si>
  <si>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</si>
  <si>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</si>
  <si>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</si>
  <si>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</si>
  <si>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</si>
  <si>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</si>
  <si>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</si>
  <si>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</si>
  <si>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</si>
  <si>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</si>
  <si>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</si>
  <si>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</si>
  <si>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</si>
  <si>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</si>
  <si>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</si>
  <si>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</si>
  <si>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</si>
  <si>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</si>
  <si>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</si>
  <si>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</si>
  <si>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</si>
  <si>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</si>
  <si>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</si>
  <si>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</si>
  <si>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</si>
  <si>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</si>
  <si>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</si>
  <si>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</si>
  <si>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</si>
  <si>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</si>
  <si>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</si>
  <si>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</si>
  <si>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</si>
  <si>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</si>
  <si>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</si>
  <si>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</si>
  <si>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</si>
  <si>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</si>
  <si>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</si>
  <si>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</si>
  <si>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</si>
  <si>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</si>
  <si>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</si>
  <si>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</si>
  <si>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</si>
  <si>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</si>
  <si>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</si>
  <si>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</si>
  <si>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</si>
  <si>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</si>
  <si>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</si>
  <si>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</si>
  <si>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</si>
  <si>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</si>
  <si>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</si>
  <si>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</si>
  <si>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</si>
  <si>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</si>
  <si>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</si>
  <si>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</si>
  <si>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</si>
  <si>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</si>
  <si>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</si>
  <si>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</si>
  <si>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</si>
  <si>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</si>
  <si>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</si>
  <si>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</si>
  <si>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</si>
  <si>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</si>
  <si>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</si>
  <si>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</si>
  <si>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</si>
  <si>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</si>
  <si>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</si>
  <si>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</si>
  <si>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</si>
  <si>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</si>
  <si>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</si>
  <si>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</si>
  <si>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</si>
  <si>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</si>
  <si>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</si>
  <si>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</si>
  <si>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</si>
  <si>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</si>
  <si>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</si>
  <si>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</si>
  <si>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</si>
  <si>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</si>
  <si>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</si>
  <si>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</si>
  <si>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</si>
  <si>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</si>
  <si>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</si>
  <si>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</si>
  <si>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</si>
  <si>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</si>
  <si>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</si>
  <si>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</si>
  <si>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</si>
  <si>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</si>
  <si>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</si>
  <si>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</si>
  <si>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</si>
  <si>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</si>
  <si>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</si>
  <si>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</si>
  <si>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</si>
  <si>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</si>
  <si>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</si>
  <si>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</si>
  <si>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</si>
  <si>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</si>
  <si>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</si>
  <si>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</si>
  <si>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</si>
  <si>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</si>
  <si>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</si>
  <si>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</si>
  <si>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</si>
  <si>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</si>
  <si>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</si>
  <si>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</si>
  <si>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</si>
  <si>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</si>
  <si>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</si>
  <si>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</si>
  <si>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</si>
  <si>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</si>
  <si>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</si>
  <si>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</si>
  <si>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</si>
  <si>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</si>
  <si>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</si>
  <si>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</si>
  <si>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</si>
  <si>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</si>
  <si>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</si>
  <si>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</si>
  <si>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</si>
  <si>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</si>
  <si>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</si>
  <si>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</si>
  <si>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</si>
  <si>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</si>
  <si>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</si>
  <si>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</si>
  <si>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</si>
  <si>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</si>
  <si>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</si>
  <si>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</si>
  <si>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</si>
  <si>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</si>
  <si>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</si>
  <si>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</si>
  <si>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</si>
  <si>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</si>
  <si>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</si>
  <si>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</si>
  <si>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</si>
  <si>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</si>
  <si>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</si>
  <si>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</si>
  <si>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</si>
  <si>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</si>
  <si>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</si>
  <si>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</si>
  <si>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</si>
  <si>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</si>
  <si>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</si>
  <si>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</si>
  <si>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</si>
  <si>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</si>
  <si>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</si>
  <si>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</si>
  <si>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</si>
  <si>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</si>
  <si>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</si>
  <si>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</si>
  <si>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</si>
  <si>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</si>
  <si>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</si>
  <si>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</si>
  <si>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</si>
  <si>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</si>
  <si>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</si>
  <si>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</si>
  <si>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</si>
  <si>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</si>
  <si>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</si>
  <si>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</si>
  <si>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</si>
  <si>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</si>
  <si>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</si>
  <si>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</si>
  <si>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</si>
  <si>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</si>
  <si>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</si>
  <si>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</si>
  <si>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</si>
  <si>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</si>
  <si>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</si>
  <si>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</si>
  <si>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</si>
  <si>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</si>
  <si>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</si>
  <si>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</si>
  <si>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</si>
  <si>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</si>
  <si>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</si>
  <si>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</si>
  <si>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</si>
  <si>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</si>
  <si>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</si>
  <si>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</si>
  <si>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</si>
  <si>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</si>
  <si>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</si>
  <si>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</si>
  <si>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</si>
  <si>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</si>
  <si>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</si>
  <si>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</si>
  <si>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</si>
  <si>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</si>
  <si>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</si>
  <si>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</si>
  <si>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</si>
  <si>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</si>
  <si>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</si>
  <si>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</si>
  <si>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</si>
  <si>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</si>
  <si>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</si>
  <si>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</si>
  <si>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</si>
  <si>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</si>
  <si>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</si>
  <si>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</si>
  <si>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</si>
  <si>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</si>
  <si>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</si>
  <si>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</si>
  <si>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</si>
  <si>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</si>
  <si>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</si>
  <si>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</si>
  <si>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</si>
  <si>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</si>
  <si>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</si>
  <si>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</si>
  <si>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</si>
  <si>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</si>
  <si>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</si>
  <si>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</si>
  <si>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</si>
  <si>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</si>
  <si>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</si>
  <si>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</si>
  <si>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</si>
  <si>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</si>
  <si>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</si>
  <si>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</si>
  <si>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</si>
  <si>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</si>
  <si>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</si>
  <si>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</si>
  <si>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</si>
  <si>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</si>
  <si>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</si>
  <si>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</si>
  <si>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</si>
  <si>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</si>
  <si>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</si>
  <si>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</si>
  <si>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</si>
  <si>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</si>
  <si>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</si>
  <si>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</si>
  <si>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</si>
  <si>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</si>
  <si>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</si>
  <si>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</si>
  <si>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</si>
  <si>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</si>
  <si>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</si>
  <si>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</si>
  <si>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</si>
  <si>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</si>
  <si>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</si>
  <si>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</si>
  <si>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</si>
  <si>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</si>
  <si>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</si>
  <si>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</si>
  <si>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</si>
  <si>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</si>
  <si>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</si>
  <si>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</si>
  <si>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</si>
  <si>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</si>
  <si>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</si>
  <si>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</si>
  <si>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</si>
  <si>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</si>
  <si>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</si>
  <si>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</si>
  <si>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</si>
  <si>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</si>
  <si>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</si>
  <si>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</si>
  <si>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</si>
  <si>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</si>
  <si>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</si>
  <si>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</si>
  <si>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</si>
  <si>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</si>
  <si>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</si>
  <si>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</si>
  <si>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</si>
  <si>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</si>
  <si>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</si>
  <si>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</si>
  <si>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</si>
  <si>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</si>
  <si>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</si>
  <si>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</si>
  <si>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</si>
  <si>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</si>
  <si>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</si>
  <si>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</si>
  <si>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</si>
  <si>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</si>
  <si>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</si>
  <si>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</si>
  <si>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</si>
  <si>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</si>
  <si>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</si>
  <si>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</si>
  <si>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</si>
  <si>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</si>
  <si>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</si>
  <si>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</si>
  <si>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</si>
  <si>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</si>
  <si>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</si>
  <si>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</si>
  <si>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</si>
  <si>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</si>
  <si>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</si>
  <si>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</si>
  <si>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</si>
  <si>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</si>
  <si>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</si>
  <si>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</si>
  <si>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</si>
  <si>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</si>
  <si>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</si>
  <si>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</si>
  <si>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</si>
  <si>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</si>
  <si>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</si>
  <si>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</si>
  <si>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</si>
  <si>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</si>
  <si>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</si>
  <si>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</si>
  <si>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</si>
  <si>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</si>
  <si>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</si>
  <si>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</si>
  <si>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</si>
  <si>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</si>
  <si>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</si>
  <si>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</si>
  <si>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</si>
  <si>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</si>
  <si>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</si>
  <si>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</si>
  <si>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</si>
  <si>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</si>
  <si>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</si>
  <si>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</si>
  <si>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</si>
  <si>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</si>
  <si>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</si>
  <si>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</si>
  <si>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</si>
  <si>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</si>
  <si>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</si>
  <si>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</si>
  <si>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</si>
  <si>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</si>
  <si>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</si>
  <si>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</si>
  <si>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</si>
  <si>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</si>
  <si>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</si>
  <si>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</si>
  <si>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</si>
  <si>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</si>
  <si>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</si>
  <si>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</si>
  <si>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</si>
  <si>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</si>
  <si>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</si>
  <si>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</si>
  <si>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</si>
  <si>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</si>
  <si>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</si>
  <si>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</si>
  <si>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</si>
  <si>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</si>
  <si>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</si>
  <si>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</si>
  <si>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</si>
  <si>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</si>
  <si>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</si>
  <si>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</si>
  <si>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</si>
  <si>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</si>
  <si>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</si>
  <si>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</si>
  <si>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</si>
  <si>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</si>
  <si>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</si>
  <si>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</si>
  <si>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</si>
  <si>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</si>
  <si>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</si>
  <si>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</si>
  <si>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</si>
  <si>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</si>
  <si>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</si>
  <si>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</si>
  <si>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</si>
  <si>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</si>
  <si>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</si>
  <si>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</si>
  <si>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</si>
  <si>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</si>
  <si>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</si>
  <si>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</si>
  <si>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</si>
  <si>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</si>
  <si>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</si>
  <si>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</si>
  <si>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</si>
  <si>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</si>
  <si>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</si>
  <si>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</si>
  <si>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</si>
  <si>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</si>
  <si>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</si>
  <si>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</si>
  <si>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</si>
  <si>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</si>
  <si>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</si>
  <si>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</si>
  <si>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</si>
  <si>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</si>
  <si>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</si>
  <si>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</si>
  <si>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</si>
  <si>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</si>
  <si>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</si>
  <si>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</si>
  <si>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</si>
  <si>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</si>
  <si>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</si>
  <si>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</si>
  <si>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</si>
  <si>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</si>
  <si>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</si>
  <si>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</si>
  <si>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</si>
  <si>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</si>
  <si>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</si>
  <si>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</si>
  <si>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</si>
  <si>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</si>
  <si>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</si>
  <si>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</si>
  <si>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</si>
  <si>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</si>
  <si>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</si>
  <si>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</si>
  <si>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</si>
  <si>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</si>
  <si>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</si>
  <si>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</si>
  <si>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</si>
  <si>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</si>
  <si>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</si>
  <si>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</si>
  <si>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</si>
  <si>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</si>
  <si>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</si>
  <si>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</si>
  <si>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</si>
  <si>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</si>
  <si>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</si>
  <si>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</si>
  <si>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</si>
  <si>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</si>
  <si>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</si>
  <si>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</si>
  <si>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</si>
  <si>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</si>
  <si>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</si>
  <si>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</si>
  <si>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</si>
  <si>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</si>
  <si>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</si>
  <si>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</si>
  <si>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</si>
  <si>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</si>
  <si>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</si>
  <si>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</si>
  <si>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</si>
  <si>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</si>
  <si>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</si>
  <si>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</si>
  <si>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</si>
  <si>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</si>
  <si>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</si>
  <si>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</si>
  <si>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</si>
  <si>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</si>
  <si>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</si>
  <si>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</si>
  <si>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</si>
  <si>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</si>
  <si>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</si>
  <si>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</si>
  <si>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</si>
  <si>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</si>
  <si>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</si>
  <si>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</si>
  <si>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</si>
  <si>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</si>
  <si>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</si>
  <si>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</si>
  <si>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</si>
  <si>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</si>
  <si>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</si>
  <si>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</si>
  <si>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</si>
  <si>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</si>
  <si>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</si>
  <si>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</si>
  <si>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</si>
  <si>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</si>
  <si>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</si>
  <si>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</si>
  <si>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</si>
  <si>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</si>
  <si>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</si>
  <si>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</si>
  <si>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</si>
  <si>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</si>
  <si>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</si>
  <si>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</si>
  <si>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</si>
  <si>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</si>
  <si>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</si>
  <si>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</si>
  <si>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</si>
  <si>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</si>
  <si>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</si>
  <si>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</si>
  <si>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</si>
  <si>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</si>
  <si>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</si>
  <si>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</si>
  <si>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</si>
  <si>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</si>
  <si>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</si>
  <si>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</si>
  <si>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</si>
  <si>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</si>
  <si>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</si>
  <si>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</si>
  <si>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</si>
  <si>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</si>
  <si>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</si>
  <si>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</si>
  <si>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</si>
  <si>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</si>
  <si>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</si>
  <si>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</si>
  <si>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</si>
  <si>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</si>
  <si>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</si>
  <si>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</si>
  <si>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</si>
  <si>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</si>
  <si>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</si>
  <si>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</si>
  <si>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</si>
  <si>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</si>
  <si>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</si>
  <si>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</si>
  <si>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</si>
  <si>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</si>
  <si>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</si>
  <si>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</si>
  <si>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</si>
  <si>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</si>
  <si>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</si>
  <si>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</si>
  <si>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</si>
  <si>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</si>
  <si>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</si>
  <si>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</si>
  <si>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</si>
  <si>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</si>
  <si>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</si>
  <si>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</si>
  <si>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</si>
  <si>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</si>
  <si>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</si>
  <si>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</si>
  <si>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</si>
  <si>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</si>
  <si>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</si>
  <si>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</si>
  <si>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</si>
  <si>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</si>
  <si>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</si>
  <si>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</si>
  <si>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</si>
  <si>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</si>
  <si>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</si>
  <si>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</si>
  <si>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</si>
  <si>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</si>
  <si>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</si>
  <si>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</si>
  <si>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</si>
  <si>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</si>
  <si>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</si>
  <si>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</si>
  <si>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</si>
  <si>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</si>
  <si>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</si>
  <si>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</si>
  <si>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</si>
  <si>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</si>
  <si>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</si>
  <si>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</si>
  <si>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</si>
  <si>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</si>
  <si>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</si>
  <si>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</si>
  <si>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</si>
  <si>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</si>
  <si>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</si>
  <si>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</si>
  <si>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</si>
  <si>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</si>
  <si>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</si>
  <si>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</si>
  <si>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</si>
  <si>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</si>
  <si>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</si>
  <si>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</si>
  <si>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</si>
  <si>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</si>
  <si>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</si>
  <si>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</si>
  <si>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</si>
  <si>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</si>
  <si>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</si>
  <si>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</si>
  <si>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</si>
  <si>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</si>
  <si>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</si>
  <si>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</si>
  <si>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</si>
  <si>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</si>
  <si>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</si>
  <si>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</si>
  <si>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</si>
  <si>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</si>
  <si>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</si>
  <si>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</si>
  <si>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</si>
  <si>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</si>
  <si>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</si>
  <si>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</si>
  <si>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</si>
  <si>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</si>
  <si>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</si>
  <si>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</si>
  <si>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</si>
  <si>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</si>
  <si>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</si>
  <si>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</si>
  <si>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</si>
  <si>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</si>
  <si>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</si>
  <si>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</si>
  <si>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</si>
  <si>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</si>
  <si>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</si>
  <si>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</si>
  <si>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</si>
  <si>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</si>
  <si>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</si>
  <si>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</si>
  <si>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</si>
  <si>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</si>
  <si>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</si>
  <si>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</si>
  <si>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</si>
  <si>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</si>
  <si>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</si>
  <si>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</si>
  <si>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</si>
  <si>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</si>
  <si>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</si>
  <si>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</si>
  <si>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</si>
  <si>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</si>
  <si>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</si>
  <si>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</si>
  <si>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</si>
  <si>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</si>
  <si>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</si>
  <si>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</si>
  <si>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</si>
  <si>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</si>
  <si>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</si>
  <si>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</si>
  <si>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</si>
  <si>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</si>
  <si>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</si>
  <si>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</si>
  <si>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</si>
  <si>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</si>
  <si>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</si>
  <si>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</si>
  <si>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</si>
  <si>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</si>
  <si>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</si>
  <si>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</si>
  <si>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</si>
  <si>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</si>
  <si>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</si>
  <si>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</si>
  <si>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</si>
  <si>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</si>
  <si>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</si>
  <si>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</si>
  <si>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</si>
  <si>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</si>
  <si>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</si>
  <si>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</si>
  <si>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</si>
  <si>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</si>
  <si>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</si>
  <si>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</si>
  <si>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</si>
  <si>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</si>
  <si>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</si>
  <si>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</si>
  <si>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</si>
  <si>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</si>
  <si>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</si>
  <si>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</si>
  <si>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</si>
  <si>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</si>
  <si>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</si>
  <si>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</si>
  <si>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</si>
  <si>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</si>
  <si>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</si>
  <si>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</si>
  <si>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</si>
  <si>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</si>
  <si>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</si>
  <si>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</si>
  <si>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</si>
  <si>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</si>
  <si>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</si>
  <si>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</si>
  <si>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</si>
  <si>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</si>
  <si>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</si>
  <si>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</si>
  <si>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</si>
  <si>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</si>
  <si>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</si>
  <si>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</si>
  <si>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</si>
  <si>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</si>
  <si>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</si>
  <si>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</si>
  <si>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</si>
  <si>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</si>
  <si>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</si>
  <si>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</si>
  <si>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</si>
  <si>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</si>
  <si>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</si>
  <si>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</si>
  <si>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</si>
  <si>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</si>
  <si>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</si>
  <si>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</si>
  <si>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</si>
  <si>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</si>
  <si>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</si>
  <si>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</si>
  <si>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</si>
  <si>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</si>
  <si>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</si>
  <si>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</si>
  <si>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</si>
  <si>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</si>
  <si>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</si>
  <si>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</si>
  <si>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</si>
  <si>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</si>
  <si>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</si>
  <si>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</si>
  <si>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</si>
  <si>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</si>
  <si>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</si>
  <si>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</si>
  <si>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</si>
  <si>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</si>
  <si>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</si>
  <si>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</si>
  <si>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</si>
  <si>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</si>
  <si>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</si>
  <si>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</si>
  <si>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</si>
  <si>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</si>
  <si>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</si>
  <si>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</si>
  <si>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</si>
  <si>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</si>
  <si>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</si>
  <si>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</si>
  <si>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</si>
  <si>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</si>
  <si>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</si>
  <si>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</si>
  <si>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</si>
  <si>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</si>
  <si>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</si>
  <si>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</si>
  <si>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</si>
  <si>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</si>
  <si>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</si>
  <si>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</si>
  <si>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</si>
  <si>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</si>
  <si>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</si>
  <si>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</si>
  <si>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</si>
  <si>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</si>
  <si>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</si>
  <si>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</si>
  <si>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</si>
  <si>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</si>
  <si>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</si>
  <si>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</si>
  <si>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</si>
  <si>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</si>
  <si>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</si>
  <si>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</si>
  <si>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</si>
  <si>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</si>
  <si>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</si>
  <si>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</si>
  <si>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</si>
  <si>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</si>
  <si>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</si>
  <si>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</si>
  <si>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</si>
  <si>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</si>
  <si>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</si>
  <si>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</si>
  <si>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</si>
  <si>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</si>
  <si>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</si>
  <si>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</si>
  <si>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</si>
  <si>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</si>
  <si>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</si>
  <si>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</si>
  <si>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</si>
  <si>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</si>
  <si>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</si>
  <si>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</si>
  <si>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</si>
  <si>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</si>
  <si>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</si>
  <si>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</si>
  <si>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</si>
  <si>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</si>
  <si>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</si>
  <si>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</si>
  <si>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</si>
  <si>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</si>
  <si>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</si>
  <si>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</si>
  <si>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</si>
  <si>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</si>
  <si>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</si>
  <si>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</si>
  <si>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</si>
  <si>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</si>
  <si>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</si>
  <si>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</si>
  <si>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</si>
  <si>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</si>
  <si>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</si>
  <si>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</si>
  <si>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</si>
  <si>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</si>
  <si>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</si>
  <si>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</si>
  <si>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</si>
  <si>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</si>
  <si>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</si>
  <si>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</si>
  <si>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</si>
  <si>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</si>
  <si>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</si>
  <si>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</si>
  <si>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</si>
  <si>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</si>
  <si>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</si>
  <si>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</si>
  <si>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</si>
  <si>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</si>
  <si>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</si>
  <si>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</si>
  <si>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</si>
  <si>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</si>
  <si>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</si>
  <si>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</si>
  <si>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</si>
  <si>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</si>
  <si>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</si>
  <si>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</si>
  <si>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</si>
  <si>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</si>
  <si>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</si>
  <si>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</si>
  <si>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</si>
  <si>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</si>
  <si>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</si>
  <si>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</si>
  <si>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</si>
  <si>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</si>
  <si>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</si>
  <si>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</si>
  <si>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</si>
  <si>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</si>
  <si>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</si>
  <si>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</si>
  <si>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</si>
  <si>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</si>
  <si>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</si>
  <si>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</si>
  <si>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</si>
  <si>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</si>
  <si>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</si>
  <si>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</si>
  <si>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</si>
  <si>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</si>
  <si>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</si>
  <si>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</si>
  <si>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</si>
  <si>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</si>
  <si>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</si>
  <si>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</si>
  <si>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</si>
  <si>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</si>
  <si>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</si>
  <si>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</si>
  <si>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</si>
  <si>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</si>
  <si>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</si>
  <si>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</si>
  <si>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</si>
  <si>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</si>
  <si>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</si>
  <si>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</si>
  <si>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</si>
  <si>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</si>
  <si>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</si>
  <si>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</si>
  <si>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</si>
  <si>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</si>
  <si>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</si>
  <si>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</si>
  <si>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</si>
  <si>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</si>
  <si>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</si>
  <si>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</si>
  <si>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</si>
  <si>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</si>
  <si>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</si>
  <si>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</si>
  <si>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</si>
  <si>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</si>
  <si>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</si>
  <si>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</si>
  <si>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</si>
  <si>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</si>
  <si>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</si>
  <si>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</si>
  <si>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</si>
  <si>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</si>
  <si>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</si>
  <si>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</si>
  <si>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</si>
  <si>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</si>
  <si>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</si>
  <si>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</si>
  <si>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</si>
  <si>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</si>
  <si>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</si>
  <si>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</si>
  <si>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</si>
  <si>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</si>
  <si>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</si>
  <si>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</si>
  <si>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</si>
  <si>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</si>
  <si>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</si>
  <si>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</si>
  <si>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</si>
  <si>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</si>
  <si>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</si>
  <si>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</si>
  <si>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</si>
  <si>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</si>
  <si>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</si>
  <si>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</si>
  <si>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</si>
  <si>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</si>
  <si>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</si>
  <si>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</si>
  <si>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</si>
  <si>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</si>
  <si>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</si>
  <si>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</si>
  <si>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</si>
  <si>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</si>
  <si>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</si>
  <si>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</si>
  <si>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</si>
  <si>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</si>
  <si>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</si>
  <si>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</si>
  <si>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</si>
  <si>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</si>
  <si>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</si>
  <si>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</si>
  <si>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</si>
  <si>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</si>
  <si>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</si>
  <si>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</si>
  <si>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</si>
  <si>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</si>
  <si>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</si>
  <si>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</si>
  <si>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</si>
  <si>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</si>
  <si>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</si>
  <si>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</si>
  <si>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</si>
  <si>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</si>
  <si>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</si>
  <si>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</si>
  <si>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</si>
  <si>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</si>
  <si>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</si>
  <si>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</si>
  <si>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</si>
  <si>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</si>
  <si>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</si>
  <si>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</si>
  <si>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</si>
  <si>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</si>
  <si>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</si>
  <si>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</si>
  <si>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</si>
  <si>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</si>
  <si>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</si>
  <si>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</si>
  <si>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</si>
  <si>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</si>
  <si>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</si>
  <si>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</si>
  <si>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</si>
  <si>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</si>
  <si>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</si>
  <si>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</si>
  <si>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</si>
  <si>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</si>
  <si>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</si>
  <si>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</si>
  <si>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</si>
  <si>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</si>
  <si>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</si>
  <si>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</si>
  <si>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</si>
  <si>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</si>
  <si>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</si>
  <si>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</si>
  <si>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</si>
  <si>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</si>
  <si>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</si>
  <si>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</si>
  <si>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</si>
  <si>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</si>
  <si>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</si>
  <si>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</si>
  <si>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</si>
  <si>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</si>
  <si>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</si>
  <si>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</si>
  <si>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</si>
  <si>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</si>
  <si>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</si>
  <si>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</si>
  <si>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</si>
  <si>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</si>
  <si>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</si>
  <si>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</si>
  <si>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</si>
  <si>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</si>
  <si>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</si>
  <si>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</si>
  <si>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</si>
  <si>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</si>
  <si>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</si>
  <si>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</si>
  <si>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</si>
  <si>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</si>
  <si>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</si>
  <si>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</si>
  <si>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</si>
  <si>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</si>
  <si>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</si>
  <si>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</si>
  <si>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</si>
  <si>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</si>
  <si>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</si>
  <si>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</si>
  <si>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</si>
  <si>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</si>
  <si>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</si>
  <si>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</si>
  <si>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</si>
  <si>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</si>
  <si>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</si>
  <si>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</si>
  <si>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</si>
  <si>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</si>
  <si>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</si>
  <si>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</si>
  <si>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</si>
  <si>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</si>
  <si>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</si>
  <si>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</si>
  <si>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</si>
  <si>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</si>
  <si>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</si>
  <si>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</si>
  <si>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</si>
  <si>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</si>
  <si>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</si>
  <si>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</si>
  <si>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</si>
  <si>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</si>
  <si>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</si>
  <si>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</si>
  <si>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</si>
  <si>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</si>
  <si>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</si>
  <si>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</si>
  <si>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</si>
  <si>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</si>
  <si>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</si>
  <si>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</si>
  <si>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</si>
  <si>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</si>
  <si>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</si>
  <si>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</si>
  <si>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</si>
  <si>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</si>
  <si>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</si>
  <si>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</si>
  <si>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</si>
  <si>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</si>
  <si>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</si>
  <si>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</si>
  <si>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</si>
  <si>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</si>
  <si>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</si>
  <si>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</si>
  <si>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</si>
  <si>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</si>
  <si>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</si>
  <si>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</si>
  <si>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</si>
  <si>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</si>
  <si>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</si>
  <si>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</si>
  <si>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</si>
  <si>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</si>
  <si>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</si>
  <si>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</si>
  <si>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</si>
  <si>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</si>
  <si>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</si>
  <si>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</si>
  <si>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</si>
  <si>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</si>
  <si>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</si>
  <si>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</si>
  <si>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</si>
  <si>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</si>
  <si>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</si>
  <si>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</si>
  <si>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</si>
  <si>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</si>
  <si>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</si>
  <si>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</si>
  <si>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</si>
  <si>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</si>
  <si>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</si>
  <si>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</si>
  <si>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</si>
  <si>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</si>
  <si>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</si>
  <si>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</si>
  <si>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</si>
  <si>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</si>
  <si>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</si>
  <si>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</si>
  <si>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</si>
  <si>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</si>
  <si>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</si>
  <si>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</si>
  <si>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</si>
  <si>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</si>
  <si>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</si>
  <si>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</si>
  <si>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</si>
  <si>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</si>
  <si>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</si>
  <si>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</si>
  <si>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</si>
  <si>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</si>
  <si>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</si>
  <si>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</si>
  <si>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</si>
  <si>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</si>
  <si>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</si>
  <si>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</si>
  <si>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</si>
  <si>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</si>
  <si>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</si>
  <si>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</si>
  <si>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</si>
  <si>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</si>
  <si>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</si>
  <si>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</si>
  <si>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</si>
  <si>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</si>
  <si>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</si>
  <si>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</si>
  <si>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</si>
  <si>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</si>
  <si>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</si>
  <si>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</si>
  <si>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</si>
  <si>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</si>
  <si>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</si>
  <si>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</si>
  <si>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</si>
  <si>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</si>
  <si>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</si>
  <si>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</si>
  <si>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</si>
  <si>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</si>
  <si>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</si>
  <si>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</si>
  <si>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</si>
  <si>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</si>
  <si>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</si>
  <si>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</si>
  <si>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</si>
  <si>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</si>
  <si>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</si>
  <si>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</si>
  <si>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</si>
  <si>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</si>
  <si>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</si>
  <si>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</si>
  <si>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</si>
  <si>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</si>
  <si>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</si>
  <si>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</si>
  <si>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</si>
  <si>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</si>
  <si>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</si>
  <si>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</si>
  <si>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</si>
  <si>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</si>
  <si>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</si>
  <si>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</si>
  <si>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</si>
  <si>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</si>
  <si>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</si>
  <si>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</si>
  <si>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</si>
  <si>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</si>
  <si>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</si>
  <si>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</si>
  <si>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</si>
  <si>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</si>
  <si>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</si>
  <si>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</si>
  <si>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</si>
  <si>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</si>
  <si>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</si>
  <si>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</si>
  <si>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</si>
  <si>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</si>
  <si>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</si>
  <si>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</si>
  <si>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</si>
  <si>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</si>
  <si>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</si>
  <si>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</si>
  <si>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</si>
  <si>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</si>
  <si>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</si>
  <si>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</si>
  <si>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</si>
  <si>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</si>
  <si>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</si>
  <si>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</si>
  <si>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</si>
  <si>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</si>
  <si>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</si>
  <si>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</si>
  <si>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</si>
  <si>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</si>
  <si>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</si>
  <si>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</si>
  <si>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</si>
  <si>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</si>
  <si>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</si>
  <si>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</si>
  <si>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</si>
  <si>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</si>
  <si>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</si>
  <si>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</si>
  <si>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</si>
  <si>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</si>
  <si>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</si>
  <si>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</si>
  <si>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</si>
  <si>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</si>
  <si>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</si>
  <si>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</si>
  <si>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</si>
  <si>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</si>
  <si>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</si>
  <si>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</si>
  <si>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</si>
  <si>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</si>
  <si>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</si>
  <si>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</si>
  <si>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</si>
  <si>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</si>
  <si>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</si>
  <si>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</si>
  <si>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</si>
  <si>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</si>
  <si>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</si>
  <si>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</si>
  <si>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</si>
  <si>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</si>
  <si>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</si>
  <si>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</si>
  <si>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</si>
  <si>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</si>
  <si>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</si>
  <si>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</si>
  <si>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</si>
  <si>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</si>
  <si>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</si>
  <si>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</si>
  <si>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</si>
  <si>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</si>
  <si>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</si>
  <si>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</si>
  <si>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</si>
  <si>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</si>
  <si>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</si>
  <si>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</si>
  <si>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</si>
  <si>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</si>
  <si>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</si>
  <si>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</si>
  <si>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</si>
  <si>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</si>
  <si>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</si>
  <si>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</si>
  <si>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</si>
  <si>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</si>
  <si>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</si>
  <si>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</si>
  <si>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</si>
  <si>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</si>
  <si>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</si>
  <si>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</si>
  <si>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</si>
  <si>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</si>
  <si>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</si>
  <si>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</si>
  <si>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</si>
  <si>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</si>
  <si>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</si>
  <si>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</si>
  <si>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</si>
  <si>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</si>
  <si>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</si>
  <si>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</si>
  <si>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</si>
  <si>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</si>
  <si>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</si>
  <si>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</si>
  <si>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</si>
  <si>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</si>
  <si>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</si>
  <si>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</si>
  <si>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</si>
  <si>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</si>
  <si>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</si>
  <si>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</si>
  <si>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</si>
  <si>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</si>
  <si>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</si>
  <si>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</si>
  <si>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</si>
  <si>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</si>
  <si>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</si>
  <si>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</si>
  <si>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</si>
  <si>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</si>
  <si>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</si>
  <si>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</si>
  <si>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</si>
  <si>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</si>
  <si>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</si>
  <si>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</si>
  <si>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</si>
  <si>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</si>
  <si>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</si>
  <si>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</si>
  <si>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</si>
  <si>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</si>
  <si>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</si>
  <si>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</si>
  <si>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</si>
  <si>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</si>
  <si>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</si>
  <si>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</si>
  <si>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</si>
  <si>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</si>
  <si>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</si>
  <si>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</si>
  <si>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</si>
  <si>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</si>
  <si>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</si>
  <si>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</si>
  <si>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</si>
  <si>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</si>
  <si>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</si>
  <si>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</si>
  <si>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</si>
  <si>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</si>
  <si>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</si>
  <si>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</si>
  <si>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</si>
  <si>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</si>
  <si>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</si>
  <si>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</si>
  <si>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</si>
  <si>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</si>
  <si>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</si>
  <si>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</si>
  <si>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</si>
  <si>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</si>
  <si>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</si>
  <si>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</si>
  <si>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</si>
  <si>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</si>
  <si>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</si>
  <si>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</si>
  <si>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</si>
  <si>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</si>
  <si>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</si>
  <si>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</si>
  <si>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</si>
  <si>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</si>
  <si>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</si>
  <si>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</si>
  <si>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</si>
  <si>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</si>
  <si>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</si>
  <si>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</si>
  <si>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</si>
  <si>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</si>
  <si>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</si>
  <si>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</si>
  <si>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</si>
  <si>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</si>
  <si>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</si>
  <si>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</si>
  <si>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</si>
  <si>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</si>
  <si>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</si>
  <si>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</si>
  <si>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</si>
  <si>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</si>
  <si>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</si>
  <si>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</si>
  <si>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</si>
  <si>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</si>
  <si>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</si>
  <si>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</si>
  <si>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</si>
  <si>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</si>
  <si>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</si>
  <si>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</si>
  <si>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</si>
  <si>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</si>
  <si>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</si>
  <si>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</si>
  <si>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</si>
  <si>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</si>
  <si>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</si>
  <si>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</si>
  <si>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</si>
  <si>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</si>
  <si>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</si>
  <si>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</si>
  <si>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</si>
  <si>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</si>
  <si>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</si>
  <si>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</si>
  <si>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</si>
  <si>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</si>
  <si>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</si>
  <si>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</si>
  <si>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</si>
  <si>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</si>
  <si>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</si>
  <si>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</si>
  <si>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</si>
  <si>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</si>
  <si>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</si>
  <si>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</si>
  <si>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</si>
  <si>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</si>
  <si>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</si>
  <si>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</si>
  <si>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</si>
  <si>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</si>
  <si>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</si>
  <si>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</si>
  <si>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</si>
  <si>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</si>
  <si>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</si>
  <si>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</si>
  <si>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</si>
  <si>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</si>
  <si>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</si>
  <si>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</si>
  <si>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</si>
  <si>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</si>
  <si>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</si>
  <si>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</si>
  <si>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</si>
  <si>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</si>
  <si>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</si>
  <si>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</si>
  <si>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</si>
  <si>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</si>
  <si>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</si>
  <si>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</si>
  <si>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</si>
  <si>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</si>
  <si>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</si>
  <si>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</si>
  <si>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</si>
  <si>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</si>
  <si>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</si>
  <si>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</si>
  <si>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</si>
  <si>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</si>
  <si>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</si>
  <si>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</si>
  <si>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</si>
  <si>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</si>
  <si>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</si>
  <si>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</si>
  <si>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</si>
  <si>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</si>
  <si>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</si>
  <si>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</si>
  <si>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</si>
  <si>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</si>
  <si>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</si>
  <si>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</si>
  <si>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</si>
  <si>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</si>
  <si>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</si>
  <si>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</si>
  <si>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</si>
  <si>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</si>
  <si>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</si>
  <si>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</si>
  <si>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</si>
  <si>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</si>
  <si>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</si>
  <si>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</si>
  <si>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</si>
  <si>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</si>
  <si>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</si>
  <si>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</si>
  <si>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</si>
  <si>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</si>
  <si>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</si>
  <si>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</si>
  <si>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</si>
  <si>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</si>
  <si>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</si>
  <si>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</si>
  <si>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</si>
  <si>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</si>
  <si>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</si>
  <si>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</si>
  <si>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</si>
  <si>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</si>
  <si>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</si>
  <si>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</si>
  <si>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</si>
  <si>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</si>
  <si>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</si>
  <si>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</si>
  <si>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</si>
  <si>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</si>
  <si>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</si>
  <si>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</si>
  <si>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</si>
  <si>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</si>
  <si>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</si>
  <si>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</si>
  <si>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</si>
  <si>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</si>
  <si>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</si>
  <si>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</si>
  <si>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</si>
  <si>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</si>
  <si>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</si>
  <si>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</si>
  <si>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</si>
  <si>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</si>
  <si>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</si>
  <si>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</si>
  <si>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</si>
  <si>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</si>
  <si>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</si>
  <si>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</si>
  <si>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</si>
  <si>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</si>
  <si>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</si>
  <si>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</si>
  <si>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</si>
  <si>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</si>
  <si>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</si>
  <si>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</si>
  <si>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</si>
  <si>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</si>
  <si>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</si>
  <si>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</si>
  <si>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</si>
  <si>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</si>
  <si>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</si>
  <si>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</si>
  <si>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</si>
  <si>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</si>
  <si>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</si>
  <si>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</si>
  <si>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</si>
  <si>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</si>
  <si>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</si>
  <si>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</si>
  <si>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</si>
  <si>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</si>
  <si>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</si>
  <si>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</si>
  <si>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</si>
  <si>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</si>
  <si>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</si>
  <si>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</si>
  <si>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</si>
  <si>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</si>
  <si>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</si>
  <si>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</si>
  <si>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</si>
  <si>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</si>
  <si>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</si>
  <si>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</si>
  <si>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</si>
  <si>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</si>
  <si>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</si>
  <si>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</si>
  <si>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</si>
  <si>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</si>
  <si>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</si>
  <si>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</si>
  <si>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</si>
  <si>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</si>
  <si>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</si>
  <si>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</si>
  <si>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</si>
  <si>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</si>
  <si>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</si>
  <si>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</si>
  <si>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</si>
  <si>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</si>
  <si>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</si>
  <si>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</si>
  <si>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</si>
  <si>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</si>
  <si>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</si>
  <si>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</si>
  <si>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</si>
  <si>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</si>
  <si>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</si>
  <si>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</si>
  <si>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</si>
  <si>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</si>
  <si>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</si>
  <si>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</si>
  <si>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</si>
  <si>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</si>
  <si>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</si>
  <si>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</si>
  <si>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</si>
  <si>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</si>
  <si>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</si>
  <si>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</si>
  <si>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</si>
  <si>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</si>
  <si>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</si>
  <si>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</si>
  <si>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</si>
  <si>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</si>
  <si>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</si>
  <si>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</si>
  <si>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</si>
  <si>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</si>
  <si>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</si>
  <si>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</si>
  <si>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</si>
  <si>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</si>
  <si>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</si>
  <si>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</si>
  <si>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</si>
  <si>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</si>
  <si>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</si>
  <si>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</si>
  <si>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</si>
  <si>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</si>
  <si>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</si>
  <si>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</si>
  <si>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</si>
  <si>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</si>
  <si>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</si>
  <si>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</si>
  <si>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</si>
  <si>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</si>
  <si>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</si>
  <si>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</si>
  <si>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</si>
  <si>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</si>
  <si>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</si>
  <si>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</si>
  <si>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</si>
  <si>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</si>
  <si>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</si>
  <si>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</si>
  <si>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</si>
  <si>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</si>
  <si>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</si>
  <si>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</si>
  <si>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</si>
  <si>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</si>
  <si>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</si>
  <si>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</si>
  <si>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</si>
  <si>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</si>
  <si>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</si>
  <si>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</si>
  <si>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</si>
  <si>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</si>
  <si>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</si>
  <si>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</si>
  <si>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</si>
  <si>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</si>
  <si>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</si>
  <si>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</si>
  <si>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</si>
  <si>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</si>
  <si>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</si>
  <si>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</si>
  <si>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</si>
  <si>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</si>
  <si>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</si>
  <si>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</si>
  <si>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</si>
  <si>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</si>
  <si>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</si>
  <si>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</si>
  <si>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</si>
  <si>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</si>
  <si>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</si>
  <si>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</si>
  <si>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</si>
  <si>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</si>
  <si>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</si>
  <si>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</si>
  <si>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</si>
  <si>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</si>
  <si>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</si>
  <si>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</si>
  <si>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</si>
  <si>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</si>
  <si>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</si>
  <si>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</si>
  <si>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</si>
  <si>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</si>
  <si>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</si>
  <si>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</si>
  <si>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</si>
  <si>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</si>
  <si>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</si>
  <si>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</si>
  <si>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</si>
  <si>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</si>
  <si>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</si>
  <si>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</si>
  <si>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</si>
  <si>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</si>
  <si>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</si>
  <si>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</si>
  <si>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</si>
  <si>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</si>
  <si>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</si>
  <si>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</si>
  <si>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</si>
  <si>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</si>
  <si>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</si>
  <si>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</si>
  <si>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</si>
  <si>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</si>
  <si>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</si>
  <si>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</si>
  <si>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</si>
  <si>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</si>
  <si>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</si>
  <si>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</si>
  <si>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</si>
  <si>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</si>
  <si>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</si>
  <si>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</si>
  <si>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</si>
  <si>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</si>
  <si>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</si>
  <si>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</si>
  <si>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</si>
  <si>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</si>
  <si>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</si>
  <si>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</si>
  <si>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</si>
  <si>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</si>
  <si>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</si>
  <si>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</si>
  <si>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</si>
  <si>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</si>
  <si>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</si>
  <si>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</si>
  <si>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</si>
  <si>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</si>
  <si>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</si>
  <si>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</si>
  <si>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</si>
  <si>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</si>
  <si>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</si>
  <si>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</si>
  <si>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</si>
  <si>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</si>
  <si>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</si>
  <si>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</si>
  <si>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</si>
  <si>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</si>
  <si>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</si>
  <si>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</si>
  <si>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</si>
  <si>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</si>
  <si>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</si>
  <si>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</si>
  <si>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</si>
  <si>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</si>
  <si>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</si>
  <si>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</si>
  <si>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</si>
  <si>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</si>
  <si>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</si>
  <si>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</si>
  <si>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</si>
  <si>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</si>
  <si>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</si>
  <si>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</si>
  <si>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</si>
  <si>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</si>
  <si>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</si>
  <si>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</si>
  <si>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</si>
  <si>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</si>
  <si>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</si>
  <si>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</si>
  <si>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</si>
  <si>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</si>
  <si>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</si>
  <si>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</si>
  <si>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</si>
  <si>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</si>
  <si>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</si>
  <si>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</si>
  <si>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</si>
  <si>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</si>
  <si>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</si>
  <si>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</si>
  <si>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</si>
  <si>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</si>
  <si>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</si>
  <si>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</si>
  <si>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</si>
  <si>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</si>
  <si>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</si>
  <si>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</si>
  <si>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</si>
  <si>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</si>
  <si>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</si>
  <si>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</si>
  <si>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</si>
  <si>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</si>
  <si>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</si>
  <si>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</si>
  <si>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</si>
  <si>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</si>
  <si>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</si>
  <si>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</si>
  <si>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</si>
  <si>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</si>
  <si>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</si>
  <si>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</si>
  <si>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</si>
  <si>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</si>
  <si>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</si>
  <si>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</si>
  <si>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</si>
  <si>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</si>
  <si>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</si>
  <si>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</si>
  <si>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</si>
  <si>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</si>
  <si>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</si>
  <si>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</si>
  <si>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</si>
  <si>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</si>
  <si>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</si>
  <si>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</si>
  <si>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</si>
  <si>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</si>
  <si>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</si>
  <si>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</si>
  <si>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</si>
  <si>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</si>
  <si>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</si>
  <si>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</si>
  <si>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</si>
  <si>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</si>
  <si>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</si>
  <si>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</si>
  <si>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</si>
  <si>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</si>
  <si>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</si>
  <si>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</si>
  <si>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</si>
  <si>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</si>
  <si>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</si>
  <si>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</si>
  <si>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</si>
  <si>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</si>
  <si>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</si>
  <si>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</si>
  <si>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</si>
  <si>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</si>
  <si>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</si>
  <si>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</si>
  <si>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</si>
  <si>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</si>
  <si>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</si>
  <si>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</si>
  <si>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</si>
  <si>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</si>
  <si>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</si>
  <si>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</si>
  <si>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</si>
  <si>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</si>
  <si>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</si>
  <si>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</si>
  <si>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</si>
  <si>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</si>
  <si>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</si>
  <si>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</si>
  <si>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</si>
  <si>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</si>
  <si>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</si>
  <si>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</si>
  <si>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</si>
  <si>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</si>
  <si>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</si>
  <si>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</si>
  <si>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</si>
  <si>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</si>
  <si>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</si>
  <si>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</si>
  <si>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</si>
  <si>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</si>
  <si>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</si>
  <si>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</si>
  <si>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</si>
  <si>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</si>
  <si>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</si>
  <si>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</si>
  <si>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</si>
  <si>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</si>
  <si>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</si>
  <si>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</si>
  <si>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</si>
  <si>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</si>
  <si>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</si>
  <si>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</si>
  <si>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</si>
  <si>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</si>
  <si>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</si>
  <si>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</si>
  <si>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</si>
  <si>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</si>
  <si>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</si>
  <si>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</si>
  <si>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</si>
  <si>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</si>
  <si>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</si>
  <si>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</si>
  <si>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</si>
  <si>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</si>
  <si>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</si>
  <si>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</si>
  <si>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</si>
  <si>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</si>
  <si>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</si>
  <si>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</si>
  <si>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</si>
  <si>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</si>
  <si>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</si>
  <si>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</si>
  <si>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</si>
  <si>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</si>
  <si>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</si>
  <si>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</si>
  <si>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</si>
  <si>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</si>
  <si>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</si>
  <si>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</si>
  <si>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</si>
  <si>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</si>
  <si>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</si>
  <si>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</si>
  <si>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</si>
  <si>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</si>
  <si>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</si>
  <si>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</si>
  <si>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</si>
  <si>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</si>
  <si>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</si>
  <si>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</si>
  <si>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</si>
  <si>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</si>
  <si>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</si>
  <si>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</si>
  <si>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</si>
  <si>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</si>
  <si>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</si>
  <si>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</si>
  <si>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</si>
  <si>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</si>
  <si>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</si>
  <si>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</si>
  <si>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</si>
  <si>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</si>
  <si>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</si>
  <si>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</si>
  <si>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</si>
  <si>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</si>
  <si>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</si>
  <si>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</si>
  <si>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</si>
  <si>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</si>
  <si>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</si>
  <si>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</si>
  <si>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</si>
  <si>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</si>
  <si>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</si>
  <si>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</si>
  <si>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</si>
  <si>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</si>
  <si>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</si>
  <si>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</si>
  <si>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</si>
  <si>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</si>
  <si>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</si>
  <si>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</si>
  <si>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</si>
  <si>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</si>
  <si>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</si>
  <si>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</si>
  <si>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</si>
  <si>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</si>
  <si>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</si>
  <si>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</si>
  <si>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</si>
  <si>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</si>
  <si>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</si>
  <si>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</si>
  <si>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</si>
  <si>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</si>
  <si>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</si>
  <si>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</si>
  <si>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</si>
  <si>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</si>
  <si>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</si>
  <si>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</si>
  <si>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</si>
  <si>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</si>
  <si>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</si>
  <si>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</si>
  <si>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</si>
  <si>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</si>
  <si>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</si>
  <si>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</si>
  <si>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</si>
  <si>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</si>
  <si>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</si>
  <si>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</si>
  <si>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</si>
  <si>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</si>
  <si>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</si>
  <si>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</si>
  <si>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</si>
  <si>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</si>
  <si>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</si>
  <si>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</si>
  <si>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</si>
  <si>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</si>
  <si>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</si>
  <si>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</si>
  <si>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</si>
  <si>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</si>
  <si>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</si>
  <si>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</si>
  <si>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</si>
  <si>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</si>
  <si>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</si>
  <si>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</si>
  <si>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</si>
  <si>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</si>
  <si>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</si>
  <si>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</si>
  <si>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</si>
  <si>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</si>
  <si>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</si>
  <si>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</si>
  <si>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</si>
  <si>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</si>
  <si>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</si>
  <si>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</si>
  <si>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</si>
  <si>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</si>
  <si>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</si>
  <si>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</si>
  <si>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</si>
  <si>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</si>
  <si>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</si>
  <si>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</si>
  <si>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</si>
  <si>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</si>
  <si>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</si>
  <si>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</si>
  <si>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</si>
  <si>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</si>
  <si>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</si>
  <si>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</si>
  <si>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</si>
  <si>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</si>
  <si>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</si>
  <si>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</si>
  <si>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</si>
  <si>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</si>
  <si>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</si>
  <si>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</si>
  <si>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</si>
  <si>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</si>
  <si>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</si>
  <si>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</si>
  <si>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</si>
  <si>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</si>
  <si>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</si>
  <si>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</si>
  <si>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</si>
  <si>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</si>
  <si>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</si>
  <si>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</si>
  <si>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</si>
  <si>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</si>
  <si>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</si>
  <si>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</si>
  <si>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</si>
  <si>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</si>
  <si>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</si>
  <si>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</si>
  <si>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</si>
  <si>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</si>
  <si>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</si>
  <si>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</si>
  <si>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</si>
  <si>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</si>
  <si>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</si>
  <si>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</si>
  <si>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</si>
  <si>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</si>
  <si>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</si>
  <si>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</si>
  <si>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</si>
  <si>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</si>
  <si>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</si>
  <si>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</si>
  <si>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</si>
  <si>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</si>
  <si>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</si>
  <si>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</si>
  <si>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</si>
  <si>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</si>
  <si>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</si>
  <si>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</si>
  <si>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</si>
  <si>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</si>
  <si>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</si>
  <si>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</si>
  <si>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</si>
  <si>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</si>
  <si>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</si>
  <si>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</si>
  <si>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</si>
  <si>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</si>
  <si>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</si>
  <si>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</si>
  <si>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</si>
  <si>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</si>
  <si>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</si>
  <si>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</si>
  <si>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</si>
  <si>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</si>
  <si>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</si>
  <si>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</si>
  <si>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</si>
  <si>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</si>
  <si>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</si>
  <si>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</si>
  <si>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</si>
  <si>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</si>
  <si>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</si>
  <si>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</si>
  <si>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</si>
  <si>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</si>
  <si>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</si>
  <si>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</si>
  <si>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</si>
  <si>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</si>
  <si>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</si>
  <si>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</si>
  <si>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</si>
  <si>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</si>
  <si>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</si>
  <si>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</si>
  <si>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</si>
  <si>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</si>
  <si>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</si>
  <si>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</si>
  <si>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</si>
  <si>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</si>
  <si>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</si>
  <si>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</si>
  <si>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</si>
  <si>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</si>
  <si>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</si>
  <si>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</si>
  <si>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</si>
  <si>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</si>
  <si>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</si>
  <si>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</si>
  <si>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</si>
  <si>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</si>
  <si>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</si>
  <si>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</si>
  <si>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</si>
  <si>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</si>
  <si>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</si>
  <si>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</si>
  <si>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</si>
  <si>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</si>
  <si>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</si>
  <si>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</si>
  <si>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</si>
  <si>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</si>
  <si>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</si>
  <si>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</si>
  <si>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</si>
  <si>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</si>
  <si>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</si>
  <si>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</si>
  <si>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</si>
  <si>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</si>
  <si>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</si>
  <si>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</si>
  <si>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</si>
  <si>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</si>
  <si>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</si>
  <si>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</si>
  <si>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</si>
  <si>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</si>
  <si>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</si>
  <si>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</si>
  <si>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</si>
  <si>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</si>
  <si>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</si>
  <si>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</si>
  <si>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</si>
  <si>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</si>
  <si>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</si>
  <si>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</si>
  <si>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</si>
  <si>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</si>
  <si>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</si>
  <si>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</si>
  <si>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</si>
  <si>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</si>
  <si>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</si>
  <si>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</si>
  <si>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</si>
  <si>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</si>
  <si>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</si>
  <si>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</si>
  <si>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</si>
  <si>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</si>
  <si>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</si>
  <si>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</si>
  <si>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</si>
  <si>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</si>
  <si>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</si>
  <si>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</si>
  <si>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</si>
  <si>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</si>
  <si>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</si>
  <si>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</si>
  <si>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</si>
  <si>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</si>
  <si>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</si>
  <si>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</si>
  <si>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</si>
  <si>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</si>
  <si>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</si>
  <si>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</si>
  <si>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</si>
  <si>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</si>
  <si>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</si>
  <si>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</si>
  <si>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</si>
  <si>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</si>
  <si>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</si>
  <si>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</si>
  <si>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</si>
  <si>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</si>
  <si>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</si>
  <si>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</si>
  <si>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</si>
  <si>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</si>
  <si>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</si>
  <si>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</si>
  <si>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</si>
  <si>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</si>
  <si>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</si>
  <si>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</si>
  <si>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</si>
  <si>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</si>
  <si>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</si>
  <si>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</si>
  <si>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</si>
  <si>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</si>
  <si>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</si>
  <si>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</si>
  <si>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</si>
  <si>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</si>
  <si>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</si>
  <si>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</si>
  <si>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</si>
  <si>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</si>
  <si>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</si>
  <si>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</si>
  <si>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</si>
  <si>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</si>
  <si>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</si>
  <si>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</si>
  <si>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</si>
  <si>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</si>
  <si>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</si>
  <si>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</si>
  <si>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</si>
  <si>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</si>
  <si>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</si>
  <si>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</si>
  <si>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</si>
  <si>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</si>
  <si>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</si>
  <si>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</si>
  <si>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</si>
  <si>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</si>
  <si>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</si>
  <si>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</si>
  <si>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</si>
  <si>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</si>
  <si>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</si>
  <si>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</si>
  <si>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</si>
  <si>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</si>
  <si>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</si>
  <si>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</si>
  <si>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</si>
  <si>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</si>
  <si>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</si>
  <si>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</si>
  <si>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</si>
  <si>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</si>
  <si>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</si>
  <si>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</si>
  <si>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</si>
  <si>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</si>
  <si>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</si>
  <si>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</si>
  <si>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</si>
  <si>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</si>
  <si>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</si>
  <si>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</si>
  <si>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</si>
  <si>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</si>
  <si>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</si>
  <si>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</si>
  <si>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</si>
  <si>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</si>
  <si>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</si>
  <si>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</si>
  <si>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</si>
  <si>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</si>
  <si>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</si>
  <si>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</si>
  <si>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</si>
  <si>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</si>
  <si>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</si>
  <si>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</si>
  <si>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</si>
  <si>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</si>
  <si>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</si>
  <si>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</si>
  <si>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</si>
  <si>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</si>
  <si>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</si>
  <si>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</si>
  <si>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</si>
  <si>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</si>
  <si>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</si>
  <si>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</si>
  <si>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</si>
  <si>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</si>
  <si>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</si>
  <si>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</si>
  <si>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</si>
  <si>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</si>
  <si>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</si>
  <si>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</si>
  <si>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</si>
  <si>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</si>
  <si>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</si>
  <si>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</si>
  <si>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</si>
  <si>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</si>
  <si>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</si>
  <si>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</si>
  <si>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</si>
  <si>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</si>
  <si>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</si>
  <si>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</si>
  <si>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</si>
  <si>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</si>
  <si>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</si>
  <si>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</si>
  <si>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</si>
  <si>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</si>
  <si>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</si>
  <si>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</si>
  <si>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</si>
  <si>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</si>
  <si>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</si>
  <si>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</si>
  <si>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</si>
  <si>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</si>
  <si>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</si>
  <si>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</si>
  <si>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</si>
  <si>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</si>
  <si>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</si>
  <si>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</si>
  <si>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</si>
  <si>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</si>
  <si>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</si>
  <si>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</si>
  <si>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</si>
  <si>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</si>
  <si>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</si>
  <si>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</si>
  <si>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</si>
  <si>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</si>
  <si>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</si>
  <si>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</si>
  <si>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</si>
  <si>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</si>
  <si>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</si>
  <si>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</si>
  <si>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</si>
  <si>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</si>
  <si>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</si>
  <si>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</si>
  <si>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</si>
  <si>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</si>
  <si>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</si>
  <si>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</si>
  <si>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</si>
  <si>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</si>
  <si>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</si>
  <si>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</si>
  <si>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</si>
  <si>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</si>
  <si>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</si>
  <si>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</si>
  <si>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</si>
  <si>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</si>
  <si>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</si>
  <si>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</si>
  <si>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</si>
  <si>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</si>
  <si>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</si>
  <si>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</si>
  <si>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</si>
  <si>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</si>
  <si>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</si>
  <si>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</si>
  <si>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</si>
  <si>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</si>
  <si>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</si>
  <si>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</si>
  <si>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</si>
  <si>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</si>
  <si>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</si>
  <si>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</si>
  <si>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</si>
  <si>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</si>
  <si>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</si>
  <si>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</si>
  <si>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</si>
  <si>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</si>
  <si>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</si>
  <si>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</si>
  <si>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</si>
  <si>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</si>
  <si>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</si>
  <si>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</si>
  <si>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</si>
  <si>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</si>
  <si>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</si>
  <si>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</si>
  <si>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</si>
  <si>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</si>
  <si>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</si>
  <si>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</si>
  <si>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</si>
  <si>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</si>
  <si>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</si>
  <si>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</si>
  <si>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</si>
  <si>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</si>
  <si>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</si>
  <si>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</si>
  <si>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</si>
  <si>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</si>
  <si>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</si>
  <si>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</si>
  <si>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</si>
  <si>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</si>
  <si>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</si>
  <si>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</si>
  <si>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</si>
  <si>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</si>
  <si>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</si>
  <si>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</si>
  <si>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</si>
  <si>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</si>
  <si>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</si>
  <si>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</si>
  <si>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</si>
  <si>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</si>
  <si>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</si>
  <si>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</si>
  <si>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</si>
  <si>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</si>
  <si>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</si>
  <si>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</si>
  <si>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</si>
  <si>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</si>
  <si>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</si>
  <si>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</si>
  <si>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</si>
  <si>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</si>
  <si>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</si>
  <si>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</si>
  <si>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</si>
  <si>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</si>
  <si>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</si>
  <si>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</si>
  <si>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</si>
  <si>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</si>
  <si>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</si>
  <si>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</si>
  <si>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</si>
  <si>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</si>
  <si>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</si>
  <si>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</si>
  <si>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</si>
  <si>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</si>
  <si>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</si>
  <si>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</si>
  <si>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</si>
  <si>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</si>
  <si>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</si>
  <si>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</si>
  <si>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</si>
  <si>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</si>
  <si>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</si>
  <si>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</si>
  <si>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</si>
  <si>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</si>
  <si>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</si>
  <si>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</si>
  <si>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</si>
  <si>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</si>
  <si>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</si>
  <si>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</si>
  <si>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</si>
  <si>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</si>
  <si>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</si>
  <si>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</si>
  <si>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</si>
  <si>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</si>
  <si>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</si>
  <si>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</si>
  <si>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</si>
  <si>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</si>
  <si>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</si>
  <si>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</si>
  <si>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</si>
  <si>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</si>
  <si>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</si>
  <si>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</si>
  <si>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</si>
  <si>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</si>
  <si>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</si>
  <si>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</si>
  <si>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</si>
  <si>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</si>
  <si>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</si>
  <si>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</si>
  <si>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</si>
  <si>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</si>
  <si>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</si>
  <si>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</si>
  <si>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</si>
  <si>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</si>
  <si>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</si>
  <si>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</si>
  <si>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</si>
  <si>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</si>
  <si>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</si>
  <si>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</si>
  <si>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</si>
  <si>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</si>
  <si>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</si>
  <si>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</si>
  <si>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</si>
  <si>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</si>
  <si>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</si>
  <si>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</si>
  <si>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</si>
  <si>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</si>
  <si>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</si>
  <si>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</si>
  <si>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</si>
  <si>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</si>
  <si>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</si>
  <si>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</si>
  <si>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</si>
  <si>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</si>
  <si>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</si>
  <si>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</si>
  <si>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</si>
  <si>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</si>
  <si>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</si>
  <si>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</si>
  <si>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</si>
  <si>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</si>
  <si>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</si>
  <si>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</si>
  <si>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</si>
  <si>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</si>
  <si>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</si>
  <si>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</si>
  <si>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</si>
  <si>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</si>
  <si>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</si>
  <si>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</si>
  <si>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</si>
  <si>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</si>
  <si>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</si>
  <si>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</si>
  <si>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</si>
  <si>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</si>
  <si>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</si>
  <si>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</si>
  <si>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</si>
  <si>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</si>
  <si>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</si>
  <si>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</si>
  <si>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</si>
  <si>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</si>
  <si>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</si>
  <si>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</si>
  <si>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</si>
  <si>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</si>
  <si>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</si>
  <si>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</si>
  <si>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</si>
  <si>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</si>
  <si>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</si>
  <si>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</si>
  <si>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</si>
  <si>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</si>
  <si>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</si>
  <si>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</si>
  <si>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</si>
  <si>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</si>
  <si>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</si>
  <si>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</si>
  <si>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</si>
  <si>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</si>
  <si>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</si>
  <si>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</si>
  <si>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</si>
  <si>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</si>
  <si>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</si>
  <si>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</si>
  <si>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</si>
  <si>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</si>
  <si>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</si>
  <si>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</si>
  <si>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</si>
  <si>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</si>
  <si>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</si>
  <si>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</si>
  <si>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</si>
  <si>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</si>
  <si>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</si>
  <si>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</si>
  <si>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</si>
  <si>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</si>
  <si>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</si>
  <si>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</si>
  <si>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</si>
  <si>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</si>
  <si>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</si>
  <si>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</si>
  <si>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</si>
  <si>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</si>
  <si>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</si>
  <si>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</si>
  <si>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</si>
  <si>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</si>
  <si>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</si>
  <si>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</si>
  <si>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</si>
  <si>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</si>
  <si>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</si>
  <si>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</si>
  <si>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</si>
  <si>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</si>
  <si>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</si>
  <si>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</si>
  <si>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</si>
  <si>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</si>
  <si>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</si>
  <si>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</si>
  <si>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</si>
  <si>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</si>
  <si>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</si>
  <si>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</si>
  <si>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</si>
  <si>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</si>
  <si>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</si>
  <si>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</si>
  <si>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</si>
  <si>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</si>
  <si>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</si>
  <si>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</si>
  <si>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</si>
  <si>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</si>
  <si>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</si>
  <si>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</si>
  <si>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</si>
  <si>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</si>
  <si>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</si>
  <si>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</si>
  <si>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</si>
  <si>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</si>
  <si>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</si>
  <si>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</si>
  <si>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</si>
  <si>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</si>
  <si>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</si>
  <si>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</si>
  <si>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</si>
  <si>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</si>
  <si>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</si>
  <si>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</si>
  <si>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</si>
  <si>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</si>
  <si>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</si>
  <si>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</si>
  <si>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</si>
  <si>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</si>
  <si>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</si>
  <si>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</si>
  <si>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</si>
  <si>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</si>
  <si>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</si>
  <si>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</si>
  <si>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</si>
  <si>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</si>
  <si>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</si>
  <si>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</si>
  <si>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</si>
  <si>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</si>
  <si>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</si>
  <si>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</si>
  <si>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</si>
  <si>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</si>
  <si>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</si>
  <si>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</si>
  <si>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</si>
  <si>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</si>
  <si>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</si>
  <si>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</si>
  <si>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</si>
  <si>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</si>
  <si>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</si>
  <si>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</si>
  <si>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</si>
  <si>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</si>
  <si>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</si>
  <si>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</si>
  <si>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</si>
  <si>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</si>
  <si>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</si>
  <si>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</si>
  <si>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</si>
  <si>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</si>
  <si>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</si>
  <si>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</si>
  <si>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</si>
  <si>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</si>
  <si>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</si>
  <si>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</si>
  <si>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</si>
  <si>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</si>
  <si>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</si>
  <si>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</si>
  <si>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</si>
  <si>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</si>
  <si>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</si>
  <si>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</si>
  <si>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</si>
  <si>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</si>
  <si>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</si>
  <si>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</si>
  <si>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</si>
  <si>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</si>
  <si>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</si>
  <si>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</si>
  <si>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</si>
  <si>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</si>
  <si>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</si>
  <si>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</si>
  <si>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</si>
  <si>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</si>
  <si>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</si>
  <si>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</si>
  <si>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</si>
  <si>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</si>
  <si>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</si>
  <si>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</si>
  <si>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</si>
  <si>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</si>
  <si>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</si>
  <si>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</si>
  <si>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</si>
  <si>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</si>
  <si>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</si>
  <si>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</si>
  <si>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</si>
  <si>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</si>
  <si>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</si>
  <si>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</si>
  <si>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</si>
  <si>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</si>
  <si>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</si>
  <si>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</si>
  <si>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</si>
  <si>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</si>
  <si>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</si>
  <si>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</si>
  <si>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</si>
  <si>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</si>
  <si>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</si>
  <si>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</si>
  <si>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</si>
  <si>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</si>
  <si>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</si>
  <si>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</si>
  <si>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</si>
  <si>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</si>
  <si>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</si>
  <si>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</si>
  <si>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</si>
  <si>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</si>
  <si>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</si>
  <si>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</si>
  <si>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</si>
  <si>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</si>
  <si>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</si>
  <si>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</si>
  <si>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</si>
  <si>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</si>
  <si>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</si>
  <si>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</si>
  <si>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</si>
  <si>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</si>
  <si>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</si>
  <si>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</si>
  <si>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</si>
  <si>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</si>
  <si>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</si>
  <si>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</si>
  <si>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</si>
  <si>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</si>
  <si>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</si>
  <si>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</si>
  <si>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</si>
  <si>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</si>
  <si>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</si>
  <si>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</si>
  <si>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</si>
  <si>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</si>
  <si>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</si>
  <si>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</si>
  <si>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</si>
  <si>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</si>
  <si>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</si>
  <si>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</si>
  <si>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</si>
  <si>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</si>
  <si>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</si>
  <si>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</si>
  <si>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</si>
  <si>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</si>
  <si>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</si>
  <si>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</si>
  <si>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</si>
  <si>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</si>
  <si>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</si>
  <si>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</si>
  <si>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</si>
  <si>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</si>
  <si>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</si>
  <si>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</si>
  <si>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</si>
  <si>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</si>
  <si>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</si>
  <si>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</si>
  <si>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</si>
  <si>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</si>
  <si>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</si>
  <si>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</si>
  <si>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</si>
  <si>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</si>
  <si>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</si>
  <si>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</si>
  <si>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</si>
  <si>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</si>
  <si>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</si>
  <si>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</si>
  <si>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</si>
  <si>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</si>
  <si>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</si>
  <si>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</si>
  <si>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</si>
  <si>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</si>
  <si>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</si>
  <si>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</si>
  <si>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</si>
  <si>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</si>
  <si>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</si>
  <si>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</si>
  <si>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</si>
  <si>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</si>
  <si>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</si>
  <si>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</si>
  <si>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</si>
  <si>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</si>
  <si>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</si>
  <si>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</si>
  <si>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</si>
  <si>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</si>
  <si>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</si>
  <si>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</si>
  <si>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</si>
  <si>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</si>
  <si>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</si>
  <si>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</si>
  <si>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</si>
  <si>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</si>
  <si>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</si>
  <si>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</si>
  <si>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</si>
  <si>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</si>
  <si>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</si>
  <si>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</si>
  <si>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</si>
  <si>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</si>
  <si>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</si>
  <si>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</si>
  <si>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</si>
  <si>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</si>
  <si>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</si>
  <si>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</si>
  <si>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</si>
  <si>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</si>
  <si>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</si>
  <si>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</si>
  <si>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</si>
  <si>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</si>
  <si>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</si>
  <si>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</si>
  <si>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</si>
  <si>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</si>
  <si>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</si>
  <si>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</si>
  <si>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</si>
  <si>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</si>
  <si>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</si>
  <si>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</si>
  <si>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</si>
  <si>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</si>
  <si>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</si>
  <si>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</si>
  <si>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</si>
  <si>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</si>
  <si>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</si>
  <si>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</si>
  <si>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</si>
  <si>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</si>
  <si>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</si>
  <si>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</si>
  <si>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</si>
  <si>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</si>
  <si>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</si>
  <si>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</si>
  <si>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</si>
  <si>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</si>
  <si>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</si>
  <si>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</si>
  <si>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</si>
  <si>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</si>
  <si>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</si>
  <si>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</si>
  <si>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</si>
  <si>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</si>
  <si>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</si>
  <si>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</si>
  <si>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</si>
  <si>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</si>
  <si>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</si>
  <si>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</si>
  <si>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</si>
  <si>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</si>
  <si>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</si>
  <si>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</si>
  <si>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</si>
  <si>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</si>
  <si>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</si>
  <si>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</si>
  <si>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</si>
  <si>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</si>
  <si>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</si>
  <si>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</si>
  <si>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</si>
  <si>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</si>
  <si>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</si>
  <si>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</si>
  <si>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</si>
  <si>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</si>
  <si>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</si>
  <si>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</si>
  <si>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</si>
  <si>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</si>
  <si>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</si>
  <si>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</si>
  <si>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</si>
  <si>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</si>
  <si>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</si>
  <si>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</si>
  <si>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</si>
  <si>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</si>
  <si>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</si>
  <si>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</si>
  <si>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</si>
  <si>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</si>
  <si>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</si>
  <si>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</si>
  <si>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</si>
  <si>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</si>
  <si>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</si>
  <si>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</si>
  <si>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</si>
  <si>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</si>
  <si>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</si>
  <si>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</si>
  <si>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</si>
  <si>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</si>
  <si>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</si>
  <si>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</si>
  <si>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</si>
  <si>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</si>
  <si>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</si>
  <si>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</si>
  <si>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</si>
  <si>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</si>
  <si>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</si>
  <si>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</si>
  <si>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</si>
  <si>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</si>
  <si>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</si>
  <si>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</si>
  <si>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</si>
  <si>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</si>
  <si>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</si>
  <si>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</si>
  <si>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</si>
  <si>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</si>
  <si>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</si>
  <si>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</si>
  <si>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</si>
  <si>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</si>
  <si>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</si>
  <si>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</si>
  <si>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</si>
  <si>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</si>
  <si>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</si>
  <si>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</si>
  <si>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</si>
  <si>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</si>
  <si>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</si>
  <si>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</si>
  <si>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</si>
  <si>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</si>
  <si>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</si>
  <si>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</si>
  <si>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</si>
  <si>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</si>
  <si>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</si>
  <si>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</si>
  <si>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</si>
  <si>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</si>
  <si>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</si>
  <si>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</si>
  <si>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</si>
  <si>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</si>
  <si>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</si>
  <si>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</si>
  <si>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</si>
  <si>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</si>
  <si>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</si>
  <si>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</si>
  <si>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</si>
  <si>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</si>
  <si>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</si>
  <si>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</si>
  <si>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</si>
  <si>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</si>
  <si>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</si>
  <si>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</si>
  <si>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</si>
  <si>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</si>
  <si>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</si>
  <si>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</si>
  <si>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</si>
  <si>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</si>
  <si>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</si>
  <si>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</si>
  <si>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</si>
  <si>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</si>
  <si>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</si>
  <si>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</si>
  <si>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</si>
  <si>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</si>
  <si>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</si>
  <si>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</si>
  <si>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</si>
  <si>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</si>
  <si>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</si>
  <si>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</si>
  <si>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</si>
  <si>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</si>
  <si>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</si>
  <si>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</si>
  <si>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</si>
  <si>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</si>
  <si>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</si>
  <si>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</si>
  <si>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</si>
  <si>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</si>
  <si>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</si>
  <si>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</si>
  <si>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</si>
  <si>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</si>
  <si>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</si>
  <si>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</si>
  <si>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</si>
  <si>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</si>
  <si>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</si>
  <si>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</si>
  <si>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</si>
  <si>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</si>
  <si>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</si>
  <si>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</si>
  <si>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</si>
  <si>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</si>
  <si>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</si>
  <si>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</si>
  <si>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</si>
  <si>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</si>
  <si>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</si>
  <si>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</si>
  <si>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</si>
  <si>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</si>
  <si>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</si>
  <si>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</si>
  <si>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</si>
  <si>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</si>
  <si>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</si>
  <si>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</si>
  <si>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</si>
  <si>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</si>
  <si>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</si>
  <si>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</si>
  <si>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</si>
  <si>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</si>
  <si>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</si>
  <si>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</si>
  <si>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</si>
  <si>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</si>
  <si>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</si>
  <si>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</si>
  <si>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</si>
  <si>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</si>
  <si>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</si>
  <si>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</si>
  <si>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</si>
  <si>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</si>
  <si>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</si>
  <si>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</si>
  <si>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</si>
  <si>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</si>
  <si>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</si>
  <si>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</si>
  <si>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</si>
  <si>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</si>
  <si>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</si>
  <si>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</si>
  <si>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</si>
  <si>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</si>
  <si>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</si>
  <si>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</si>
  <si>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</si>
  <si>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</si>
  <si>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</si>
  <si>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</si>
  <si>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</si>
  <si>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</si>
  <si>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</si>
  <si>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</si>
  <si>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</si>
  <si>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</si>
  <si>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</si>
  <si>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</si>
  <si>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</si>
  <si>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</si>
  <si>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</si>
  <si>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</si>
  <si>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</si>
  <si>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</si>
  <si>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</si>
  <si>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</si>
  <si>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</si>
  <si>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</si>
  <si>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</si>
  <si>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</si>
  <si>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</si>
  <si>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</si>
  <si>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</si>
  <si>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</si>
  <si>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</si>
  <si>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</si>
  <si>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</si>
  <si>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</si>
  <si>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</si>
  <si>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</si>
  <si>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</si>
  <si>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</si>
  <si>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</si>
  <si>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</si>
  <si>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</si>
  <si>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</si>
  <si>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</si>
  <si>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</si>
  <si>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</si>
  <si>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</si>
  <si>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</si>
  <si>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</si>
  <si>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</si>
  <si>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</si>
  <si>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</si>
  <si>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</si>
  <si>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</si>
  <si>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</si>
  <si>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</si>
  <si>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</si>
  <si>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</si>
  <si>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</si>
  <si>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</si>
  <si>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</si>
  <si>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</si>
  <si>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</si>
  <si>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</si>
  <si>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</si>
  <si>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</si>
  <si>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</si>
  <si>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</si>
  <si>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</si>
  <si>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</si>
  <si>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</si>
  <si>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</si>
  <si>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</si>
  <si>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</si>
  <si>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</si>
  <si>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</si>
  <si>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</si>
  <si>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</si>
  <si>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</si>
  <si>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</si>
  <si>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</si>
  <si>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</si>
  <si>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</si>
  <si>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</si>
  <si>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</si>
  <si>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</si>
  <si>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</si>
  <si>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</si>
  <si>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</si>
  <si>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</si>
  <si>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</si>
  <si>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</si>
  <si>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</si>
  <si>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</si>
  <si>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</si>
  <si>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</si>
  <si>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</si>
  <si>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</si>
  <si>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</si>
  <si>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</si>
  <si>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</si>
  <si>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</si>
  <si>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</si>
  <si>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</si>
  <si>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</si>
  <si>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</si>
  <si>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</si>
  <si>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</si>
  <si>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</si>
  <si>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</si>
  <si>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</si>
  <si>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</si>
  <si>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</si>
  <si>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</si>
  <si>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</si>
  <si>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</si>
  <si>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</si>
  <si>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</si>
  <si>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</si>
  <si>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</si>
  <si>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</si>
  <si>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</si>
  <si>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</si>
  <si>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</si>
  <si>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</si>
  <si>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</si>
  <si>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</si>
  <si>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</si>
  <si>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</si>
  <si>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</si>
  <si>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</si>
  <si>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</si>
  <si>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</si>
  <si>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</si>
  <si>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</si>
  <si>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</si>
  <si>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</si>
  <si>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</si>
  <si>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</si>
  <si>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</si>
  <si>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</si>
  <si>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</si>
  <si>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</si>
  <si>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</si>
  <si>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</si>
  <si>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</si>
  <si>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</si>
  <si>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</si>
  <si>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</si>
  <si>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</si>
  <si>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</si>
  <si>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</si>
  <si>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</si>
  <si>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</si>
  <si>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</si>
  <si>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</si>
  <si>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</si>
  <si>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</si>
  <si>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</si>
  <si>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</si>
  <si>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</si>
  <si>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</si>
  <si>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</si>
  <si>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</si>
  <si>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</si>
  <si>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</si>
  <si>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</si>
  <si>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</si>
  <si>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</si>
  <si>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</si>
  <si>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</si>
  <si>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</si>
  <si>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</si>
  <si>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</si>
  <si>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</si>
  <si>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</si>
  <si>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</si>
  <si>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</si>
  <si>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</si>
  <si>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</si>
  <si>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</si>
  <si>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</si>
  <si>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</si>
  <si>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</si>
  <si>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</si>
  <si>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</si>
  <si>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</si>
  <si>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</si>
  <si>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</si>
  <si>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</si>
  <si>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</si>
  <si>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</si>
  <si>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</si>
  <si>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</si>
  <si>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</si>
  <si>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</si>
  <si>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</si>
  <si>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</si>
  <si>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</si>
  <si>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</si>
  <si>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</si>
  <si>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</si>
  <si>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</si>
  <si>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</si>
  <si>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</si>
  <si>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</si>
  <si>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</si>
  <si>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</si>
  <si>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</si>
  <si>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</si>
  <si>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</si>
  <si>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</si>
  <si>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</si>
  <si>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</si>
  <si>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</si>
  <si>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</si>
  <si>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</si>
  <si>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</si>
  <si>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</si>
  <si>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</si>
  <si>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</si>
  <si>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</si>
  <si>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</si>
  <si>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</si>
  <si>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</si>
  <si>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</si>
  <si>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</si>
  <si>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</si>
  <si>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</si>
  <si>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</si>
  <si>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</si>
  <si>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</si>
  <si>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</si>
  <si>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</si>
  <si>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</si>
  <si>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</si>
  <si>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</si>
  <si>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</si>
  <si>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</si>
  <si>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</si>
  <si>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</si>
  <si>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</si>
  <si>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</si>
  <si>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</si>
  <si>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</si>
  <si>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</si>
  <si>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</si>
  <si>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</si>
  <si>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</si>
  <si>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</si>
  <si>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</si>
  <si>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</si>
  <si>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</si>
  <si>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</si>
  <si>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</si>
  <si>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</si>
  <si>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</si>
  <si>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</si>
  <si>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</si>
  <si>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</si>
  <si>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</si>
  <si>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</si>
  <si>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</si>
  <si>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</si>
  <si>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</si>
  <si>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</si>
  <si>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</si>
  <si>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</si>
  <si>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</si>
  <si>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</si>
  <si>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</si>
  <si>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</si>
  <si>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</si>
  <si>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</si>
  <si>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</si>
  <si>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</si>
  <si>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</si>
  <si>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</si>
  <si>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</si>
  <si>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</si>
  <si>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</si>
  <si>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</si>
  <si>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</si>
  <si>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</si>
  <si>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</si>
  <si>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</si>
  <si>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</si>
  <si>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</si>
  <si>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</si>
  <si>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</si>
  <si>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</si>
  <si>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</si>
  <si>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</si>
  <si>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</si>
  <si>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</si>
  <si>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</si>
  <si>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</si>
  <si>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</si>
  <si>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</si>
  <si>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</si>
  <si>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</si>
  <si>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</si>
  <si>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</si>
  <si>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</si>
  <si>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</si>
  <si>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</si>
  <si>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</si>
  <si>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</si>
  <si>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</si>
  <si>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</si>
  <si>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</si>
  <si>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</si>
  <si>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</si>
  <si>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</si>
  <si>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</si>
  <si>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</si>
  <si>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</si>
  <si>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</si>
  <si>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</si>
  <si>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</si>
  <si>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</si>
  <si>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</si>
  <si>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</si>
  <si>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</si>
  <si>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</si>
  <si>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</si>
  <si>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</si>
  <si>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</si>
  <si>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</si>
  <si>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</si>
  <si>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</si>
  <si>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</si>
  <si>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</si>
  <si>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</si>
  <si>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</si>
  <si>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</si>
  <si>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</si>
  <si>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</si>
  <si>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</si>
  <si>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</si>
  <si>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</si>
  <si>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</si>
  <si>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</si>
  <si>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</si>
  <si>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</si>
  <si>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</si>
  <si>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</si>
  <si>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</si>
  <si>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</si>
  <si>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</si>
  <si>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</si>
  <si>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</si>
  <si>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</si>
  <si>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</si>
  <si>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</si>
  <si>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</si>
  <si>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</si>
  <si>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</si>
  <si>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</si>
  <si>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</si>
  <si>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</si>
  <si>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</si>
  <si>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</si>
  <si>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</si>
  <si>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</si>
  <si>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</si>
  <si>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</si>
  <si>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</si>
  <si>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</si>
  <si>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</si>
  <si>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</si>
  <si>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</si>
  <si>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</si>
  <si>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</si>
  <si>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</si>
  <si>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</si>
  <si>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</si>
  <si>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</si>
  <si>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</si>
  <si>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</si>
  <si>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</si>
  <si>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</si>
  <si>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</si>
  <si>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</si>
  <si>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</si>
  <si>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</si>
  <si>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</si>
  <si>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</si>
  <si>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</si>
  <si>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</si>
  <si>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</si>
  <si>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</si>
  <si>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</si>
  <si>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</si>
  <si>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</si>
  <si>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</si>
  <si>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</si>
  <si>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</si>
  <si>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</si>
  <si>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</si>
  <si>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</si>
  <si>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</si>
  <si>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</si>
  <si>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</si>
  <si>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</si>
  <si>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</si>
  <si>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</si>
  <si>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</si>
  <si>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</si>
  <si>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</si>
  <si>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</si>
  <si>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</si>
  <si>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</si>
  <si>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</si>
  <si>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</si>
  <si>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</si>
  <si>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</si>
  <si>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</si>
  <si>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</si>
  <si>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</si>
  <si>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</si>
  <si>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</si>
  <si>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</si>
  <si>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</si>
  <si>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</si>
  <si>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</si>
  <si>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</si>
  <si>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</si>
  <si>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</si>
  <si>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</si>
  <si>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</si>
  <si>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</si>
  <si>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</si>
  <si>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</si>
  <si>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</si>
  <si>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</si>
  <si>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</si>
  <si>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</si>
  <si>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</si>
  <si>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</si>
  <si>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</si>
  <si>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</si>
  <si>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</si>
  <si>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</si>
  <si>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</si>
  <si>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</si>
  <si>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</si>
  <si>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</si>
  <si>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</si>
  <si>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</si>
  <si>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</si>
  <si>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</si>
  <si>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</si>
  <si>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</si>
  <si>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</si>
  <si>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</si>
  <si>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</si>
  <si>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</si>
  <si>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</si>
  <si>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</si>
  <si>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</si>
  <si>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</si>
  <si>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</si>
  <si>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</si>
  <si>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</si>
  <si>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</si>
  <si>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</si>
  <si>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</si>
  <si>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</si>
  <si>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</si>
  <si>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</si>
  <si>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</si>
  <si>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</si>
  <si>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</si>
  <si>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</si>
  <si>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</si>
  <si>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</si>
  <si>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</si>
  <si>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</si>
  <si>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</si>
  <si>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</si>
  <si>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</si>
  <si>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</si>
  <si>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</si>
  <si>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</si>
  <si>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</si>
  <si>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</si>
  <si>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</si>
  <si>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</si>
  <si>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</si>
  <si>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</si>
  <si>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</si>
  <si>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</si>
  <si>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</si>
  <si>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</si>
  <si>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</si>
  <si>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</si>
  <si>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</si>
  <si>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</si>
  <si>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</si>
  <si>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</si>
  <si>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</si>
  <si>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</si>
  <si>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</si>
  <si>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</si>
  <si>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</si>
  <si>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</si>
  <si>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</si>
  <si>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</si>
  <si>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</si>
  <si>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</si>
  <si>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</si>
  <si>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</si>
  <si>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</si>
  <si>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</si>
  <si>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</si>
  <si>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</si>
  <si>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</si>
  <si>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</si>
  <si>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</si>
  <si>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</si>
  <si>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</si>
  <si>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</si>
  <si>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</si>
  <si>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</si>
  <si>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</si>
  <si>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</si>
  <si>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</si>
  <si>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</si>
  <si>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</si>
  <si>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</si>
  <si>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</si>
  <si>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</si>
  <si>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</si>
  <si>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</si>
  <si>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</si>
  <si>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</si>
  <si>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</si>
  <si>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</si>
  <si>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</si>
  <si>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</si>
  <si>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</si>
  <si>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</si>
  <si>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</si>
  <si>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</si>
  <si>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</si>
  <si>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</si>
  <si>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</si>
  <si>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</si>
  <si>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</si>
  <si>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</si>
  <si>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</si>
  <si>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</si>
  <si>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</si>
  <si>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</si>
  <si>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</si>
  <si>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</si>
  <si>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</si>
  <si>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</si>
  <si>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</si>
  <si>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</si>
  <si>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</si>
  <si>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</si>
  <si>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</si>
  <si>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</si>
  <si>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</si>
  <si>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</si>
  <si>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</si>
  <si>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</si>
  <si>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</si>
  <si>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</si>
  <si>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</si>
  <si>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</si>
  <si>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</si>
  <si>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</si>
  <si>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</si>
  <si>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</si>
  <si>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</si>
  <si>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</si>
  <si>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</si>
  <si>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</si>
  <si>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</si>
  <si>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</si>
  <si>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</si>
  <si>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</si>
  <si>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</si>
  <si>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</si>
  <si>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</si>
  <si>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</si>
  <si>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</si>
  <si>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</si>
  <si>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</si>
  <si>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</si>
  <si>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</si>
  <si>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</si>
  <si>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</si>
  <si>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</si>
  <si>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</si>
  <si>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</si>
  <si>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</si>
  <si>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</si>
  <si>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</si>
  <si>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</si>
  <si>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</si>
  <si>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</si>
  <si>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</si>
  <si>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</si>
  <si>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</si>
  <si>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</si>
  <si>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</si>
  <si>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</si>
  <si>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</si>
  <si>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</si>
  <si>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</si>
  <si>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</si>
  <si>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</si>
  <si>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</si>
  <si>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</si>
  <si>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</si>
  <si>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</si>
  <si>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</si>
  <si>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</si>
  <si>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</si>
  <si>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</si>
  <si>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</si>
  <si>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</si>
  <si>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</si>
  <si>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</si>
  <si>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</si>
  <si>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</si>
  <si>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</si>
  <si>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</si>
  <si>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</si>
  <si>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</si>
  <si>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</si>
  <si>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</si>
  <si>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</si>
  <si>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</si>
  <si>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</si>
  <si>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</si>
  <si>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</si>
  <si>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</si>
  <si>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</si>
  <si>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</si>
  <si>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</si>
  <si>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</si>
  <si>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</si>
  <si>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</si>
  <si>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</si>
  <si>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</si>
  <si>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</si>
  <si>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</si>
  <si>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</si>
  <si>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</si>
  <si>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</si>
  <si>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</si>
  <si>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</si>
  <si>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</si>
  <si>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</si>
  <si>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</si>
  <si>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</si>
  <si>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</si>
  <si>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</si>
  <si>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</si>
  <si>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</si>
  <si>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</si>
  <si>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</si>
  <si>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</si>
  <si>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</si>
  <si>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</si>
  <si>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</si>
  <si>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</si>
  <si>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</si>
  <si>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</si>
  <si>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</si>
  <si>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</si>
  <si>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</si>
  <si>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</si>
  <si>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</si>
  <si>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</si>
  <si>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</si>
  <si>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</si>
  <si>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</si>
  <si>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</si>
  <si>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</si>
  <si>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</si>
  <si>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</si>
  <si>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</si>
  <si>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</si>
  <si>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</si>
  <si>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</si>
  <si>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</si>
  <si>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</si>
  <si>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</si>
  <si>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</si>
  <si>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</si>
  <si>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</si>
  <si>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</si>
  <si>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</si>
  <si>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</si>
  <si>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</si>
  <si>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</si>
  <si>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</si>
  <si>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</si>
  <si>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</si>
  <si>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</si>
  <si>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</si>
  <si>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</si>
  <si>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</si>
  <si>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</si>
  <si>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</si>
  <si>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</si>
  <si>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</si>
  <si>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</si>
  <si>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</si>
  <si>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</si>
  <si>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</si>
  <si>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</si>
  <si>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</si>
  <si>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</si>
  <si>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</si>
  <si>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</si>
  <si>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</si>
  <si>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</si>
  <si>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</si>
  <si>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</si>
  <si>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</si>
  <si>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</si>
  <si>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</si>
  <si>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</si>
  <si>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</si>
  <si>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</si>
  <si>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</si>
  <si>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</si>
  <si>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</si>
  <si>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</si>
  <si>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</si>
  <si>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</si>
  <si>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</si>
  <si>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</si>
  <si>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</si>
  <si>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</si>
  <si>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</si>
  <si>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</si>
  <si>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</si>
  <si>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</si>
  <si>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</si>
  <si>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</si>
  <si>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</si>
  <si>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</si>
  <si>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</si>
  <si>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</si>
  <si>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</si>
  <si>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</si>
  <si>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</si>
  <si>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</si>
  <si>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</si>
  <si>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</si>
  <si>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</si>
  <si>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</si>
  <si>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</si>
  <si>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</si>
  <si>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</si>
  <si>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</si>
  <si>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</si>
  <si>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</si>
  <si>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</si>
  <si>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</si>
  <si>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</si>
  <si>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</si>
  <si>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</si>
  <si>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</si>
  <si>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</si>
  <si>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</si>
  <si>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</si>
  <si>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</si>
  <si>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</si>
  <si>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</si>
  <si>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</si>
  <si>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</si>
  <si>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</si>
  <si>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</si>
  <si>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</si>
  <si>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</si>
  <si>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</si>
  <si>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</si>
  <si>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</si>
  <si>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</si>
  <si>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</si>
  <si>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</si>
  <si>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</si>
  <si>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</si>
  <si>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</si>
  <si>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</si>
  <si>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</si>
  <si>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</si>
  <si>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</si>
  <si>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</si>
  <si>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</si>
  <si>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</si>
  <si>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</si>
  <si>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</si>
  <si>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</si>
  <si>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</si>
  <si>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</si>
  <si>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</si>
  <si>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</si>
  <si>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</si>
  <si>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</si>
  <si>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</si>
  <si>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</si>
  <si>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</si>
  <si>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</si>
  <si>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</si>
  <si>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</si>
  <si>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</si>
  <si>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</si>
  <si>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</si>
  <si>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</si>
  <si>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</si>
  <si>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</si>
  <si>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</si>
  <si>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</si>
  <si>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</si>
  <si>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</si>
  <si>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</si>
  <si>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</si>
  <si>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</si>
  <si>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</si>
  <si>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</si>
  <si>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</si>
  <si>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</si>
  <si>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</si>
  <si>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</si>
  <si>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</si>
  <si>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</si>
  <si>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</si>
  <si>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</si>
  <si>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</si>
  <si>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</si>
  <si>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</si>
  <si>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</si>
  <si>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</si>
  <si>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</si>
  <si>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</si>
  <si>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</si>
  <si>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</si>
  <si>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</si>
  <si>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</si>
  <si>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</si>
  <si>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</si>
  <si>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</si>
  <si>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</si>
  <si>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</si>
  <si>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</si>
  <si>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</si>
  <si>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</si>
  <si>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</si>
  <si>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</si>
  <si>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</si>
  <si>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</si>
  <si>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</si>
  <si>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</si>
  <si>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</si>
  <si>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</si>
  <si>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</si>
  <si>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</si>
  <si>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</si>
  <si>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</si>
  <si>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</si>
  <si>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</si>
  <si>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</si>
  <si>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</si>
  <si>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</si>
  <si>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</si>
  <si>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</si>
  <si>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</si>
  <si>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</si>
  <si>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</si>
  <si>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</si>
  <si>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</si>
  <si>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</si>
  <si>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</si>
  <si>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</si>
  <si>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</si>
  <si>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</si>
  <si>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</si>
  <si>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</si>
  <si>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</si>
  <si>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</si>
  <si>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</si>
  <si>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</si>
  <si>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</si>
  <si>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</si>
  <si>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</si>
  <si>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</si>
  <si>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</si>
  <si>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</si>
  <si>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</si>
  <si>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</si>
  <si>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</si>
  <si>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</si>
  <si>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</si>
  <si>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</si>
  <si>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</si>
  <si>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</si>
  <si>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</si>
  <si>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</si>
  <si>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</si>
  <si>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</si>
  <si>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</si>
  <si>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</si>
  <si>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</si>
  <si>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</si>
  <si>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</si>
  <si>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</si>
  <si>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</si>
  <si>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</si>
  <si>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</si>
  <si>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</si>
  <si>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</si>
  <si>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</si>
  <si>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</si>
  <si>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</si>
  <si>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</si>
  <si>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</si>
  <si>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</si>
  <si>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</si>
  <si>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</si>
  <si>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</si>
  <si>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</si>
  <si>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</si>
  <si>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</si>
  <si>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</si>
  <si>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</si>
  <si>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</si>
  <si>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</si>
  <si>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</si>
  <si>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</si>
  <si>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</si>
  <si>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</si>
  <si>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</si>
  <si>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</si>
  <si>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</si>
  <si>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</si>
  <si>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</si>
  <si>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</si>
  <si>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</si>
  <si>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</si>
  <si>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</si>
  <si>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</si>
  <si>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</si>
  <si>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</si>
  <si>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</si>
  <si>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</si>
  <si>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</si>
  <si>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</si>
  <si>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</si>
  <si>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</si>
  <si>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</si>
  <si>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</si>
  <si>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</si>
  <si>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</si>
  <si>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</si>
  <si>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</si>
  <si>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</si>
  <si>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</si>
  <si>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</si>
  <si>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</si>
  <si>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</si>
  <si>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</si>
  <si>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</si>
  <si>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</si>
  <si>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</si>
  <si>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</si>
  <si>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</si>
  <si>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</si>
  <si>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</si>
  <si>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</si>
  <si>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</si>
  <si>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</si>
  <si>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</si>
  <si>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</si>
  <si>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</si>
  <si>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</si>
  <si>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</si>
  <si>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</si>
  <si>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</si>
  <si>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</si>
  <si>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</si>
  <si>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</si>
  <si>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</si>
  <si>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</si>
  <si>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</si>
  <si>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</si>
  <si>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</si>
  <si>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</si>
  <si>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</si>
  <si>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</si>
  <si>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</si>
  <si>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</si>
  <si>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</si>
  <si>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</si>
  <si>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</si>
  <si>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</si>
  <si>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</si>
  <si>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</si>
  <si>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</si>
  <si>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</si>
  <si>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</si>
  <si>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</si>
  <si>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</si>
  <si>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</si>
  <si>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</si>
  <si>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</si>
  <si>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</si>
  <si>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</si>
  <si>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</si>
  <si>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</si>
  <si>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</si>
  <si>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</si>
  <si>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</si>
  <si>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</si>
  <si>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</si>
  <si>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</si>
  <si>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</si>
  <si>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</si>
  <si>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</si>
  <si>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</si>
  <si>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</si>
  <si>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</si>
  <si>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</si>
  <si>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</si>
  <si>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</si>
  <si>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</si>
  <si>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</si>
  <si>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</si>
  <si>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</si>
  <si>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</si>
  <si>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</si>
  <si>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</si>
  <si>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</si>
  <si>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</si>
  <si>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</si>
  <si>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</si>
  <si>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</si>
  <si>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</si>
  <si>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</si>
  <si>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</si>
  <si>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</si>
  <si>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</si>
  <si>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</si>
  <si>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</si>
  <si>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</si>
  <si>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</si>
  <si>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</si>
  <si>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</si>
  <si>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</si>
  <si>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</si>
  <si>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</si>
  <si>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</si>
  <si>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</si>
  <si>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</si>
  <si>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</si>
  <si>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</si>
  <si>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</si>
  <si>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</si>
  <si>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</si>
  <si>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</si>
  <si>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</si>
  <si>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</si>
  <si>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</si>
  <si>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</si>
  <si>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</si>
  <si>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</si>
  <si>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</si>
  <si>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</si>
  <si>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</si>
  <si>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</si>
  <si>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</si>
  <si>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</si>
  <si>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</si>
  <si>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</si>
  <si>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</si>
  <si>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</si>
  <si>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</si>
  <si>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</si>
  <si>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</si>
  <si>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</si>
  <si>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</si>
  <si>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</si>
  <si>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</si>
  <si>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</si>
  <si>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</si>
  <si>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</si>
  <si>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</si>
  <si>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</si>
  <si>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</si>
  <si>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</si>
  <si>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</si>
  <si>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</si>
  <si>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</si>
  <si>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</si>
  <si>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</si>
  <si>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</si>
  <si>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</si>
  <si>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</si>
  <si>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</si>
  <si>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</si>
  <si>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</si>
  <si>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</si>
  <si>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</si>
  <si>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</si>
  <si>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</si>
  <si>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</si>
  <si>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</si>
  <si>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</si>
  <si>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</si>
  <si>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</si>
  <si>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</si>
  <si>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</si>
  <si>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</si>
  <si>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</si>
  <si>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</si>
  <si>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</si>
  <si>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</si>
  <si>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</si>
  <si>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</si>
  <si>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</si>
  <si>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</si>
  <si>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</si>
  <si>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</si>
  <si>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</si>
  <si>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</si>
  <si>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</si>
  <si>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</si>
  <si>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</si>
  <si>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</si>
  <si>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</si>
  <si>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</si>
  <si>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</si>
  <si>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</si>
  <si>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</si>
  <si>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</si>
  <si>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</si>
  <si>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</si>
  <si>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</si>
  <si>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</si>
  <si>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</si>
  <si>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</si>
  <si>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</si>
  <si>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</si>
  <si>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</si>
  <si>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</si>
  <si>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</si>
  <si>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</si>
  <si>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</si>
  <si>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</si>
  <si>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</si>
  <si>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</si>
  <si>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</si>
  <si>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</si>
  <si>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</si>
  <si>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</si>
  <si>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</si>
  <si>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</si>
  <si>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</si>
  <si>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</si>
  <si>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</si>
  <si>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</si>
  <si>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</si>
  <si>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</si>
  <si>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</si>
  <si>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</si>
  <si>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</si>
  <si>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</si>
  <si>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</si>
  <si>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</si>
  <si>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</si>
  <si>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</si>
  <si>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</si>
  <si>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</si>
  <si>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</si>
  <si>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</si>
  <si>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</si>
  <si>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</si>
  <si>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</si>
  <si>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</si>
  <si>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</si>
  <si>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</si>
  <si>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</si>
  <si>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</si>
  <si>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</si>
  <si>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</si>
  <si>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</si>
  <si>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</si>
  <si>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</si>
  <si>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</si>
  <si>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</si>
  <si>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</si>
  <si>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</si>
  <si>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</si>
  <si>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</si>
  <si>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</si>
  <si>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</si>
  <si>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</si>
  <si>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</si>
  <si>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</si>
  <si>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</si>
  <si>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</si>
  <si>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</si>
  <si>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</si>
  <si>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</si>
  <si>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</si>
  <si>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</si>
  <si>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</si>
  <si>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</si>
  <si>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</si>
  <si>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</si>
  <si>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</si>
  <si>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</si>
  <si>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</si>
  <si>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</si>
  <si>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</si>
  <si>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</si>
  <si>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</si>
  <si>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</si>
  <si>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</si>
  <si>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</si>
  <si>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</si>
  <si>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</si>
  <si>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</si>
  <si>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</si>
  <si>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</si>
  <si>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</si>
  <si>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</si>
  <si>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</si>
  <si>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</si>
  <si>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</si>
  <si>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</si>
  <si>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</si>
  <si>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</si>
  <si>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</si>
  <si>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</si>
  <si>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</si>
  <si>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</si>
  <si>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</si>
  <si>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</si>
  <si>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</si>
  <si>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</si>
  <si>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</si>
  <si>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</si>
  <si>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</si>
  <si>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</si>
  <si>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</si>
  <si>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</si>
  <si>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</si>
  <si>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</si>
  <si>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</si>
  <si>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</si>
  <si>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</si>
  <si>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</si>
  <si>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</si>
  <si>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</si>
  <si>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</si>
  <si>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</si>
  <si>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</si>
  <si>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</si>
  <si>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</si>
  <si>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</si>
  <si>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</si>
  <si>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</si>
  <si>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</si>
  <si>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</si>
  <si>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</si>
  <si>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</si>
  <si>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</si>
  <si>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</si>
  <si>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</si>
  <si>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</si>
  <si>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</si>
  <si>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</si>
  <si>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</si>
  <si>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</si>
  <si>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</si>
  <si>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</si>
  <si>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</si>
  <si>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</si>
  <si>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</si>
  <si>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</si>
  <si>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</si>
  <si>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</si>
  <si>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</si>
  <si>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</si>
  <si>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</si>
  <si>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</si>
  <si>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</si>
  <si>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</si>
  <si>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</si>
  <si>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</si>
  <si>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</si>
  <si>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</si>
  <si>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</si>
  <si>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</si>
  <si>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</si>
  <si>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</si>
  <si>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</si>
  <si>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</si>
  <si>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</si>
  <si>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</si>
  <si>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</si>
  <si>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</si>
  <si>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</si>
  <si>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</si>
  <si>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</si>
  <si>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</si>
  <si>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</si>
  <si>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</si>
  <si>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</si>
  <si>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</si>
  <si>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</si>
  <si>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</si>
  <si>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</si>
  <si>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</si>
  <si>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</si>
  <si>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</si>
  <si>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</si>
  <si>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</si>
  <si>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</si>
  <si>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</si>
  <si>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</si>
  <si>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</si>
  <si>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</si>
  <si>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</si>
  <si>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</si>
  <si>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</si>
  <si>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</si>
  <si>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</si>
  <si>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</si>
  <si>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</si>
  <si>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</si>
  <si>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</si>
  <si>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</si>
  <si>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</si>
  <si>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</si>
  <si>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</si>
  <si>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</si>
  <si>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</si>
  <si>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</si>
  <si>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</si>
  <si>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</si>
  <si>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</si>
  <si>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</si>
  <si>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</si>
  <si>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</si>
  <si>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</si>
  <si>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</si>
  <si>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</si>
  <si>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</si>
  <si>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</si>
  <si>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</si>
  <si>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</si>
  <si>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</si>
  <si>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</si>
  <si>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</si>
  <si>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</si>
  <si>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</si>
  <si>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</si>
  <si>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</si>
  <si>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</si>
  <si>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</si>
  <si>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</si>
  <si>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</si>
  <si>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</si>
  <si>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</si>
  <si>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</si>
  <si>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</si>
  <si>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</si>
  <si>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</si>
  <si>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</si>
  <si>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</si>
  <si>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</si>
  <si>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</si>
  <si>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</si>
  <si>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</si>
  <si>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</si>
  <si>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</si>
  <si>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</si>
  <si>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</si>
  <si>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</si>
  <si>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</si>
  <si>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</si>
  <si>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</si>
  <si>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</si>
  <si>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</si>
  <si>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</si>
  <si>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</si>
  <si>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</si>
  <si>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</si>
  <si>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</si>
  <si>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</si>
  <si>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</si>
  <si>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</si>
  <si>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</si>
  <si>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</si>
  <si>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</si>
  <si>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</si>
  <si>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</si>
  <si>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</si>
  <si>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</si>
  <si>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</si>
  <si>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</si>
  <si>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</si>
  <si>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</si>
  <si>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</si>
  <si>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</si>
  <si>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</si>
  <si>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</si>
  <si>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</si>
  <si>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</si>
  <si>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</si>
  <si>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</si>
  <si>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</si>
  <si>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</si>
  <si>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</si>
  <si>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</si>
  <si>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</si>
  <si>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</si>
  <si>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</si>
  <si>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</si>
  <si>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</si>
  <si>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</si>
  <si>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</si>
  <si>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</si>
  <si>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</si>
  <si>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</si>
  <si>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</si>
  <si>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</si>
  <si>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</si>
  <si>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</si>
  <si>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</si>
  <si>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</si>
  <si>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</si>
  <si>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</si>
  <si>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</si>
  <si>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</si>
  <si>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</si>
  <si>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</si>
  <si>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</si>
  <si>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</si>
  <si>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</si>
  <si>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</si>
  <si>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</si>
  <si>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</si>
  <si>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</si>
  <si>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</si>
  <si>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</si>
  <si>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</si>
  <si>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</si>
  <si>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</si>
  <si>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</si>
  <si>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</si>
  <si>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</si>
  <si>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</si>
  <si>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</si>
  <si>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</si>
  <si>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</si>
  <si>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</si>
  <si>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</si>
  <si>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</si>
  <si>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</si>
  <si>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</si>
  <si>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</si>
  <si>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</si>
  <si>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</si>
  <si>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</si>
  <si>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</si>
  <si>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</si>
  <si>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</si>
  <si>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</si>
  <si>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</si>
  <si>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</si>
  <si>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</si>
  <si>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</si>
  <si>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</si>
  <si>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</si>
  <si>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</si>
  <si>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</si>
  <si>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</si>
  <si>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</si>
  <si>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</si>
  <si>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</si>
  <si>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</si>
  <si>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</si>
  <si>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</si>
  <si>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</si>
  <si>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</si>
  <si>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</si>
  <si>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</si>
  <si>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</si>
  <si>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</si>
  <si>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</si>
  <si>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</si>
  <si>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</si>
  <si>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</si>
  <si>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</si>
  <si>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</si>
  <si>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</si>
  <si>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</si>
  <si>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</si>
  <si>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</si>
  <si>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</si>
  <si>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</si>
  <si>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</si>
  <si>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</si>
  <si>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</si>
  <si>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</si>
  <si>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</si>
  <si>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</si>
  <si>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</si>
  <si>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</si>
  <si>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</si>
  <si>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</si>
  <si>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</si>
  <si>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</si>
  <si>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</si>
  <si>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</si>
  <si>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</si>
  <si>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</si>
  <si>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</si>
  <si>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</si>
  <si>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</si>
  <si>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</si>
  <si>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</si>
  <si>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</si>
  <si>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</si>
  <si>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</si>
  <si>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</si>
  <si>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</si>
  <si>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</si>
  <si>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</si>
  <si>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</si>
  <si>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</si>
  <si>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</si>
  <si>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</si>
  <si>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</si>
  <si>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</si>
  <si>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</si>
  <si>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</si>
  <si>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</si>
  <si>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</si>
  <si>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</si>
  <si>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</si>
  <si>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</si>
  <si>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</si>
  <si>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</si>
  <si>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</si>
  <si>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</si>
  <si>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</si>
  <si>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</si>
  <si>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</si>
  <si>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</si>
  <si>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</si>
  <si>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</si>
  <si>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</si>
  <si>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</si>
  <si>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</si>
  <si>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</si>
  <si>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</si>
  <si>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</si>
  <si>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</si>
  <si>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</si>
  <si>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</si>
  <si>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</si>
  <si>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</si>
  <si>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</si>
  <si>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</si>
  <si>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</si>
  <si>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</si>
  <si>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</si>
  <si>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</si>
  <si>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</si>
  <si>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</si>
  <si>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</si>
  <si>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</si>
  <si>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</si>
  <si>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</si>
  <si>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</si>
  <si>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</si>
  <si>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</si>
  <si>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</si>
  <si>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</si>
  <si>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</si>
  <si>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</si>
  <si>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</si>
  <si>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</si>
  <si>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</si>
  <si>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</si>
  <si>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</si>
  <si>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</si>
  <si>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</si>
  <si>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</si>
  <si>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</si>
  <si>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</si>
  <si>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</si>
  <si>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</si>
  <si>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</si>
  <si>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</si>
  <si>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</si>
  <si>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</si>
  <si>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</si>
  <si>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</si>
  <si>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</si>
  <si>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</si>
  <si>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</si>
  <si>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</si>
  <si>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</si>
  <si>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</si>
  <si>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</si>
  <si>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</si>
  <si>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</si>
  <si>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</si>
  <si>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</si>
  <si>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</si>
  <si>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</si>
  <si>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</si>
  <si>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</si>
  <si>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</si>
  <si>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</si>
  <si>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</si>
  <si>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</si>
  <si>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</si>
  <si>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</si>
  <si>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</si>
  <si>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</si>
  <si>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</si>
  <si>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</si>
  <si>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</si>
  <si>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</si>
  <si>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</si>
  <si>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</si>
  <si>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</si>
  <si>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</si>
  <si>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</si>
  <si>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</si>
  <si>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</si>
  <si>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</si>
  <si>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</si>
  <si>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</si>
  <si>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</si>
  <si>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</si>
  <si>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</si>
  <si>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</si>
  <si>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</si>
  <si>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</si>
  <si>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</si>
  <si>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</si>
  <si>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</si>
  <si>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</si>
  <si>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</si>
  <si>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</si>
  <si>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</si>
  <si>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</si>
  <si>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</si>
  <si>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</si>
  <si>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</si>
  <si>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</si>
  <si>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</si>
  <si>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</si>
  <si>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</si>
  <si>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</si>
  <si>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</si>
  <si>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</si>
  <si>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</si>
  <si>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</si>
  <si>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</si>
  <si>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</si>
  <si>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</si>
  <si>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</si>
  <si>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</si>
  <si>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</si>
  <si>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</si>
  <si>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</si>
  <si>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</si>
  <si>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</si>
  <si>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</si>
  <si>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</si>
  <si>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</si>
  <si>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</si>
  <si>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</si>
  <si>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</si>
  <si>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</si>
  <si>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</si>
  <si>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</si>
  <si>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</si>
  <si>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</si>
  <si>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</si>
  <si>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</si>
  <si>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</si>
  <si>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</si>
  <si>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</si>
  <si>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</si>
  <si>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</si>
  <si>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</si>
  <si>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</si>
  <si>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</si>
  <si>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</si>
  <si>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</si>
  <si>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</si>
  <si>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</si>
  <si>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</si>
  <si>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</si>
  <si>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</si>
  <si>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</si>
  <si>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</si>
  <si>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</si>
  <si>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</si>
  <si>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</si>
  <si>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</si>
  <si>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</si>
  <si>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</si>
  <si>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</si>
  <si>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</si>
  <si>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</si>
  <si>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</si>
  <si>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</si>
  <si>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</si>
  <si>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</si>
  <si>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</si>
  <si>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</si>
  <si>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</si>
  <si>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</si>
  <si>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</si>
  <si>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</si>
  <si>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</si>
  <si>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</si>
  <si>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</si>
  <si>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</si>
  <si>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</si>
  <si>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</si>
  <si>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</si>
  <si>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</si>
  <si>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</si>
  <si>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</si>
  <si>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</si>
  <si>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</si>
  <si>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</si>
  <si>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</si>
  <si>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</si>
  <si>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</si>
  <si>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</si>
  <si>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</si>
  <si>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</si>
  <si>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</si>
  <si>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</si>
  <si>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</si>
  <si>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</si>
  <si>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</si>
  <si>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</si>
  <si>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</si>
  <si>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</si>
  <si>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</si>
  <si>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</si>
  <si>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</si>
  <si>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</si>
  <si>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</si>
  <si>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</si>
  <si>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</si>
  <si>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</si>
  <si>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</si>
  <si>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</si>
  <si>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</si>
  <si>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</si>
  <si>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</si>
  <si>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</si>
  <si>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</si>
  <si>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</si>
  <si>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</si>
  <si>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</si>
  <si>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</si>
  <si>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</si>
  <si>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</si>
  <si>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</si>
  <si>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</si>
  <si>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</si>
  <si>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</si>
  <si>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</si>
  <si>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</si>
  <si>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</si>
  <si>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</si>
  <si>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</si>
  <si>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</si>
  <si>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</si>
  <si>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</si>
  <si>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</si>
  <si>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</si>
  <si>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</si>
  <si>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</si>
  <si>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</si>
  <si>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</si>
  <si>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</si>
  <si>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</si>
  <si>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</si>
  <si>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</si>
  <si>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</si>
  <si>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</si>
  <si>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</si>
  <si>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</si>
  <si>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</si>
  <si>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</si>
  <si>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</si>
  <si>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</si>
  <si>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</si>
  <si>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</si>
  <si>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</si>
  <si>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</si>
  <si>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</si>
  <si>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</si>
  <si>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</si>
  <si>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</si>
  <si>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</si>
  <si>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</si>
  <si>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</si>
  <si>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</si>
  <si>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</si>
  <si>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</si>
  <si>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</si>
  <si>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</si>
  <si>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</si>
  <si>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</si>
  <si>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</si>
  <si>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</si>
  <si>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</si>
  <si>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</si>
  <si>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</si>
  <si>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</si>
  <si>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</si>
  <si>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</si>
  <si>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</si>
  <si>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</si>
  <si>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</si>
  <si>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</si>
  <si>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</si>
  <si>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</si>
  <si>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</si>
  <si>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</si>
  <si>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</si>
  <si>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</si>
  <si>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</si>
  <si>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</si>
  <si>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</si>
  <si>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</si>
  <si>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</si>
  <si>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</si>
  <si>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</si>
  <si>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</si>
  <si>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</si>
  <si>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</si>
  <si>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</si>
  <si>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</si>
  <si>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</si>
  <si>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</si>
  <si>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</si>
  <si>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</si>
  <si>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</si>
  <si>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</si>
  <si>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</si>
  <si>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</si>
  <si>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</si>
  <si>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</si>
  <si>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</si>
  <si>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</si>
  <si>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</si>
  <si>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</si>
  <si>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</si>
  <si>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</si>
  <si>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</si>
  <si>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</si>
  <si>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</si>
  <si>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</si>
  <si>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</si>
  <si>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</si>
  <si>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</si>
  <si>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</si>
  <si>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</si>
  <si>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</si>
  <si>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</si>
  <si>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</si>
  <si>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</si>
  <si>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</si>
  <si>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</si>
  <si>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</si>
  <si>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</si>
  <si>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</si>
  <si>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</si>
  <si>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</si>
  <si>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</si>
  <si>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</si>
  <si>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</si>
  <si>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</si>
  <si>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</si>
  <si>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</si>
  <si>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</si>
  <si>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</si>
  <si>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</si>
  <si>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</si>
  <si>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</si>
  <si>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</si>
  <si>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</si>
  <si>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</si>
  <si>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</si>
  <si>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</si>
  <si>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</si>
  <si>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</si>
  <si>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</si>
  <si>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</si>
  <si>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</si>
  <si>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</si>
  <si>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</si>
  <si>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</si>
  <si>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</si>
  <si>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</si>
  <si>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</si>
  <si>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</si>
  <si>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</si>
  <si>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</si>
  <si>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</si>
  <si>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</si>
  <si>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</si>
  <si>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</si>
  <si>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</si>
  <si>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</si>
  <si>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</si>
  <si>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</si>
  <si>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</si>
  <si>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</si>
  <si>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</si>
  <si>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</si>
  <si>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</si>
  <si>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</si>
  <si>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</si>
  <si>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</si>
  <si>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</si>
  <si>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</si>
  <si>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</si>
  <si>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</si>
  <si>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</si>
  <si>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</si>
  <si>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</si>
  <si>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</si>
  <si>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</si>
  <si>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</si>
  <si>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</si>
  <si>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</si>
  <si>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</si>
  <si>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</si>
  <si>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</si>
  <si>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</si>
  <si>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</si>
  <si>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</si>
  <si>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</si>
  <si>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</si>
  <si>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</si>
  <si>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</si>
  <si>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</si>
  <si>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</si>
  <si>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</si>
  <si>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</si>
  <si>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</si>
  <si>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</si>
  <si>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</si>
  <si>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</si>
  <si>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</si>
  <si>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</si>
  <si>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</si>
  <si>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</si>
  <si>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</si>
  <si>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</si>
  <si>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</si>
  <si>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</si>
  <si>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</si>
  <si>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</si>
  <si>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</si>
  <si>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</si>
  <si>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</si>
  <si>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</si>
  <si>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</si>
  <si>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</si>
  <si>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</si>
  <si>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</si>
  <si>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</si>
  <si>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</si>
  <si>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</si>
  <si>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</si>
  <si>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</si>
  <si>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</si>
  <si>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</si>
  <si>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</si>
  <si>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</si>
  <si>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</si>
  <si>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</si>
  <si>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</si>
  <si>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</si>
  <si>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</si>
  <si>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</si>
  <si>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</si>
  <si>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</si>
  <si>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</si>
  <si>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</si>
  <si>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</si>
  <si>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</si>
  <si>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</si>
  <si>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</si>
  <si>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</si>
  <si>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</si>
  <si>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</si>
  <si>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</si>
  <si>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</si>
  <si>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</si>
  <si>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</si>
  <si>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</si>
  <si>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</si>
  <si>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</si>
  <si>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</si>
  <si>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</si>
  <si>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</si>
  <si>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</si>
  <si>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</si>
  <si>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</si>
  <si>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</si>
  <si>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</si>
  <si>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</si>
  <si>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</si>
  <si>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</si>
  <si>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</si>
  <si>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</si>
  <si>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</si>
  <si>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</si>
  <si>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</si>
  <si>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</si>
  <si>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</si>
  <si>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</si>
  <si>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</si>
  <si>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</si>
  <si>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</si>
  <si>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</si>
  <si>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</si>
  <si>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</si>
  <si>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</si>
  <si>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</si>
  <si>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</si>
  <si>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</si>
  <si>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</si>
  <si>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</si>
  <si>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</si>
  <si>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</si>
  <si>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</si>
  <si>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</si>
  <si>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</si>
  <si>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</si>
  <si>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</si>
  <si>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</si>
  <si>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</si>
  <si>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</si>
  <si>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</si>
  <si>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</si>
  <si>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</si>
  <si>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</si>
  <si>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</si>
  <si>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</si>
  <si>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</si>
  <si>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</si>
  <si>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</si>
  <si>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</si>
  <si>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</si>
  <si>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</si>
  <si>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</si>
  <si>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</si>
  <si>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</si>
  <si>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</si>
  <si>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</si>
  <si>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</si>
  <si>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</si>
  <si>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</si>
  <si>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</si>
  <si>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</si>
  <si>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</si>
  <si>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</si>
  <si>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</si>
  <si>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</si>
  <si>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</si>
  <si>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</si>
  <si>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</si>
  <si>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</si>
  <si>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</si>
  <si>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</si>
  <si>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</si>
  <si>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</si>
  <si>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</si>
  <si>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</si>
  <si>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</si>
  <si>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</si>
  <si>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</si>
  <si>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</si>
  <si>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</si>
  <si>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</si>
  <si>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</si>
  <si>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</si>
  <si>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</si>
  <si>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</si>
  <si>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</si>
  <si>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</si>
  <si>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</si>
  <si>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</si>
  <si>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</si>
  <si>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</si>
  <si>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</si>
  <si>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</si>
  <si>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</si>
  <si>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</si>
  <si>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</si>
  <si>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</si>
  <si>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</si>
  <si>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</si>
  <si>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</si>
  <si>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</si>
  <si>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</si>
  <si>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</si>
  <si>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</si>
  <si>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</si>
  <si>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</si>
  <si>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</si>
  <si>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</si>
  <si>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</si>
  <si>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</si>
  <si>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</si>
  <si>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</si>
  <si>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</si>
  <si>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</si>
  <si>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</si>
  <si>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</si>
  <si>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</si>
  <si>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</si>
  <si>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</si>
  <si>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</si>
  <si>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</si>
  <si>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</si>
  <si>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</si>
  <si>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</si>
  <si>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</si>
  <si>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</si>
  <si>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</si>
  <si>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</si>
  <si>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</si>
  <si>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</si>
  <si>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</si>
  <si>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</si>
  <si>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</si>
  <si>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</si>
  <si>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</si>
  <si>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</si>
  <si>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</si>
  <si>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</si>
  <si>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</si>
  <si>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</si>
  <si>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</si>
  <si>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</si>
  <si>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</si>
  <si>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</si>
  <si>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</si>
  <si>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</si>
  <si>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</si>
  <si>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</si>
  <si>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</si>
  <si>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</si>
  <si>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</si>
  <si>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</si>
  <si>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</si>
  <si>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</si>
  <si>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</si>
  <si>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</si>
  <si>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</si>
  <si>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</si>
  <si>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</si>
  <si>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</si>
  <si>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</si>
  <si>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</si>
  <si>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</si>
  <si>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</si>
  <si>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</si>
  <si>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</si>
  <si>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</si>
  <si>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</si>
  <si>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</si>
  <si>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</si>
  <si>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</si>
  <si>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</si>
  <si>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</si>
  <si>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</si>
  <si>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</si>
  <si>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</si>
  <si>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</si>
  <si>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</si>
  <si>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</si>
  <si>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</si>
  <si>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</si>
  <si>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</si>
  <si>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</si>
  <si>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</si>
  <si>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</si>
  <si>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</si>
  <si>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</si>
  <si>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</si>
  <si>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</si>
  <si>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</si>
  <si>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</si>
  <si>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</si>
  <si>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</si>
  <si>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</si>
  <si>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</si>
  <si>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</si>
  <si>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</si>
  <si>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</si>
  <si>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</si>
  <si>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</si>
  <si>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</si>
  <si>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</si>
  <si>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</si>
  <si>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</si>
  <si>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</si>
  <si>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</si>
  <si>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</si>
  <si>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</si>
  <si>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</si>
  <si>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</si>
  <si>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</si>
  <si>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</si>
  <si>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</si>
  <si>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</si>
  <si>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</si>
  <si>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</si>
  <si>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</si>
  <si>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</si>
  <si>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</si>
  <si>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</si>
  <si>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</si>
  <si>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</si>
  <si>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</si>
  <si>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</si>
  <si>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</si>
  <si>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</si>
  <si>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</si>
  <si>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</si>
  <si>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</si>
  <si>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</si>
  <si>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</si>
  <si>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</si>
  <si>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</si>
  <si>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</si>
  <si>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</si>
  <si>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</si>
  <si>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</si>
  <si>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</si>
  <si>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</si>
  <si>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</si>
  <si>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</si>
  <si>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</si>
  <si>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</si>
  <si>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</si>
  <si>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</si>
  <si>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</si>
  <si>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</si>
  <si>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</si>
  <si>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</si>
  <si>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</si>
  <si>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</si>
  <si>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</si>
  <si>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</si>
  <si>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</si>
  <si>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</si>
  <si>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</si>
  <si>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</si>
  <si>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</si>
  <si>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</si>
  <si>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</si>
  <si>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</si>
  <si>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</si>
  <si>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</si>
  <si>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</si>
  <si>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</si>
  <si>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</si>
  <si>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</si>
  <si>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</si>
  <si>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</si>
  <si>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</si>
  <si>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</si>
  <si>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</si>
  <si>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</si>
  <si>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</si>
  <si>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</si>
  <si>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</si>
  <si>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</si>
  <si>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</si>
  <si>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</si>
  <si>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</si>
  <si>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</si>
  <si>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</si>
  <si>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</si>
  <si>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</si>
  <si>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</si>
  <si>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</si>
  <si>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</si>
  <si>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</si>
  <si>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</si>
  <si>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</si>
  <si>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</si>
  <si>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</si>
  <si>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</si>
  <si>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</si>
  <si>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</si>
  <si>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</si>
  <si>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</si>
  <si>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</si>
  <si>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</si>
  <si>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</si>
  <si>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</si>
  <si>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</si>
  <si>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</si>
  <si>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</si>
  <si>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</si>
  <si>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</si>
  <si>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</si>
  <si>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</si>
  <si>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</si>
  <si>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</si>
  <si>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</si>
  <si>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</si>
  <si>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</si>
  <si>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</si>
  <si>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</si>
  <si>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</si>
  <si>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</si>
  <si>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</si>
  <si>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</si>
  <si>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</si>
  <si>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</si>
  <si>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</si>
  <si>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</si>
  <si>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</si>
  <si>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</si>
  <si>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</si>
  <si>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</si>
  <si>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</si>
  <si>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</si>
  <si>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</si>
  <si>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</si>
  <si>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</si>
  <si>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</si>
  <si>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</si>
  <si>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</si>
  <si>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</si>
  <si>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</si>
  <si>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</si>
  <si>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</si>
  <si>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</si>
  <si>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</si>
  <si>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</si>
  <si>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</si>
  <si>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</si>
  <si>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</si>
  <si>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</si>
  <si>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</si>
  <si>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</si>
  <si>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</si>
  <si>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</si>
  <si>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</si>
  <si>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</si>
  <si>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</si>
  <si>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</si>
  <si>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</si>
  <si>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</si>
  <si>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</si>
  <si>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</si>
  <si>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</si>
  <si>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</si>
  <si>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</si>
  <si>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</si>
  <si>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</si>
  <si>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</si>
  <si>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</si>
  <si>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</si>
  <si>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</si>
  <si>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</si>
  <si>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</si>
  <si>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</si>
  <si>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</si>
  <si>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</si>
  <si>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</si>
  <si>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</si>
  <si>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</si>
  <si>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</si>
  <si>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</si>
  <si>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</si>
  <si>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</si>
  <si>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</si>
  <si>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</si>
  <si>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</si>
  <si>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</si>
  <si>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</si>
  <si>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</si>
  <si>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</si>
  <si>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</si>
  <si>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</si>
  <si>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</si>
  <si>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</si>
  <si>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</si>
  <si>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</si>
  <si>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</si>
  <si>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</si>
  <si>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</si>
  <si>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</si>
  <si>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</si>
  <si>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</si>
  <si>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</si>
  <si>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</si>
  <si>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</si>
  <si>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</si>
  <si>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</si>
  <si>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</si>
  <si>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</si>
  <si>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</si>
  <si>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</si>
  <si>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</si>
  <si>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</si>
  <si>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</si>
  <si>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</si>
  <si>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</si>
  <si>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</si>
  <si>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</si>
  <si>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</si>
  <si>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</si>
  <si>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</si>
  <si>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</si>
  <si>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</si>
  <si>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</si>
  <si>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</si>
  <si>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</si>
  <si>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</si>
  <si>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</si>
  <si>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</si>
  <si>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</si>
  <si>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</si>
  <si>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</si>
  <si>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</si>
  <si>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</si>
  <si>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</si>
  <si>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</si>
  <si>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</si>
  <si>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</si>
  <si>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</si>
  <si>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</si>
  <si>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</si>
  <si>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</si>
  <si>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</si>
  <si>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</si>
  <si>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</si>
  <si>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</si>
  <si>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</si>
  <si>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</si>
  <si>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</si>
  <si>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</si>
  <si>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</si>
  <si>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</si>
  <si>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</si>
  <si>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</si>
  <si>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</si>
  <si>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</si>
  <si>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</si>
  <si>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</si>
  <si>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</si>
  <si>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</si>
  <si>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</si>
  <si>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</si>
  <si>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</si>
  <si>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</si>
  <si>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</si>
  <si>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</si>
  <si>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</si>
  <si>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</si>
  <si>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</si>
  <si>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</si>
  <si>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</si>
  <si>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</si>
  <si>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</si>
  <si>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</si>
  <si>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</si>
  <si>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</si>
  <si>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</si>
  <si>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</si>
  <si>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</si>
  <si>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</si>
  <si>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</si>
  <si>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</si>
  <si>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</si>
  <si>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</si>
  <si>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</si>
  <si>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</si>
  <si>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</si>
  <si>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</si>
  <si>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</si>
  <si>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</si>
  <si>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</si>
  <si>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</si>
  <si>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</si>
  <si>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</si>
  <si>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</si>
  <si>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</si>
  <si>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</si>
  <si>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</si>
  <si>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</si>
  <si>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</si>
  <si>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</si>
  <si>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</si>
  <si>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</si>
  <si>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</si>
  <si>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</si>
  <si>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</si>
  <si>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</si>
  <si>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</si>
  <si>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</si>
  <si>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</si>
  <si>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</si>
  <si>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</si>
  <si>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</si>
  <si>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</si>
  <si>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</si>
  <si>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</si>
  <si>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</si>
  <si>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</si>
  <si>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</si>
  <si>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</si>
  <si>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</si>
  <si>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</si>
  <si>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</si>
  <si>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</si>
  <si>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</si>
  <si>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</si>
  <si>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</si>
  <si>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</si>
  <si>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</si>
  <si>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</si>
  <si>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</si>
  <si>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</si>
  <si>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</si>
  <si>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</si>
  <si>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</si>
  <si>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</si>
  <si>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</si>
  <si>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</si>
  <si>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</si>
  <si>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</si>
  <si>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</si>
  <si>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</si>
  <si>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</si>
  <si>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</si>
  <si>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</si>
  <si>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</si>
  <si>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</si>
  <si>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</si>
  <si>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</si>
  <si>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</si>
  <si>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</si>
  <si>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</si>
  <si>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</si>
  <si>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</si>
  <si>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</si>
  <si>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</si>
  <si>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</si>
  <si>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</si>
  <si>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</si>
  <si>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</si>
  <si>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</si>
  <si>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</si>
  <si>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</si>
  <si>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</si>
  <si>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</si>
  <si>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</si>
  <si>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</si>
  <si>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</si>
  <si>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</si>
  <si>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</si>
  <si>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</si>
  <si>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</si>
  <si>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</si>
  <si>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</si>
  <si>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</si>
  <si>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</si>
  <si>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</si>
  <si>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</si>
  <si>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</si>
  <si>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</si>
  <si>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</si>
  <si>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</si>
  <si>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</si>
  <si>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</si>
  <si>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</si>
  <si>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</si>
  <si>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</si>
  <si>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</si>
  <si>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</si>
  <si>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</si>
  <si>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</si>
  <si>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</si>
  <si>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</si>
  <si>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</si>
  <si>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</si>
  <si>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</si>
  <si>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</si>
  <si>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</si>
  <si>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</si>
  <si>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</si>
  <si>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</si>
  <si>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</si>
  <si>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</si>
  <si>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</si>
  <si>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</si>
  <si>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</si>
  <si>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</si>
  <si>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</si>
  <si>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</si>
  <si>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</si>
  <si>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</si>
  <si>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</si>
  <si>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</si>
  <si>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</si>
  <si>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</si>
  <si>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</si>
  <si>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</si>
  <si>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</si>
  <si>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</si>
  <si>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</si>
  <si>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</si>
  <si>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</si>
  <si>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</si>
  <si>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</si>
  <si>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</si>
  <si>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</si>
  <si>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</si>
  <si>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</si>
  <si>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</si>
  <si>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</si>
  <si>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</si>
  <si>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</si>
  <si>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</si>
  <si>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</si>
  <si>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</si>
  <si>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</si>
  <si>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</si>
  <si>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</si>
  <si>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</si>
  <si>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</si>
  <si>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</si>
  <si>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</si>
  <si>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</si>
  <si>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</si>
  <si>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</si>
  <si>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</si>
  <si>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</si>
  <si>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</si>
  <si>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</si>
  <si>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</si>
  <si>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</si>
  <si>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</si>
  <si>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</si>
  <si>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</si>
  <si>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</si>
  <si>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</si>
  <si>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</si>
  <si>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</si>
  <si>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</si>
  <si>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</si>
  <si>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</si>
  <si>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</si>
  <si>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</si>
  <si>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</si>
  <si>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</si>
  <si>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</si>
  <si>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</si>
  <si>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</si>
  <si>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</si>
  <si>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</si>
  <si>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</si>
  <si>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</si>
  <si>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</si>
  <si>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</si>
  <si>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</si>
  <si>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</si>
  <si>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</si>
  <si>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</si>
  <si>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</si>
  <si>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</si>
  <si>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</si>
  <si>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</si>
  <si>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</si>
  <si>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</si>
  <si>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</si>
  <si>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</si>
  <si>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</si>
  <si>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</si>
  <si>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</si>
  <si>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</si>
  <si>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</si>
  <si>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</si>
  <si>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</si>
  <si>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</si>
  <si>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</si>
  <si>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</si>
  <si>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</si>
  <si>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</si>
  <si>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</si>
  <si>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</si>
  <si>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</si>
  <si>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</si>
  <si>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</si>
  <si>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</si>
  <si>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</si>
  <si>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</si>
  <si>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</si>
  <si>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</si>
  <si>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</si>
  <si>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</si>
  <si>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</si>
  <si>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</si>
  <si>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</si>
  <si>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</si>
  <si>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</si>
  <si>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</si>
  <si>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</si>
  <si>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</si>
  <si>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</si>
  <si>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</si>
  <si>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</si>
  <si>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</si>
  <si>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</si>
  <si>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</si>
  <si>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</si>
  <si>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</si>
  <si>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</si>
  <si>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</si>
  <si>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</si>
  <si>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</si>
  <si>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</si>
  <si>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</si>
  <si>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</si>
  <si>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</si>
  <si>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</si>
  <si>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</si>
  <si>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</si>
  <si>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</si>
  <si>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</si>
  <si>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</si>
  <si>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</si>
  <si>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</si>
  <si>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</si>
  <si>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</si>
  <si>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</si>
  <si>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</si>
  <si>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</si>
  <si>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</si>
  <si>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</si>
  <si>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</si>
  <si>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</si>
  <si>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</si>
  <si>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</si>
  <si>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</si>
  <si>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</si>
  <si>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</si>
  <si>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</si>
  <si>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</si>
  <si>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</si>
  <si>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</si>
  <si>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</si>
  <si>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</si>
  <si>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</si>
  <si>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</si>
  <si>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</si>
  <si>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</si>
  <si>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</si>
  <si>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</si>
  <si>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</si>
  <si>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</si>
  <si>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</si>
  <si>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</si>
  <si>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</si>
  <si>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</si>
  <si>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</si>
  <si>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</si>
  <si>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</si>
  <si>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</si>
  <si>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</si>
  <si>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</si>
  <si>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</si>
  <si>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</si>
  <si>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</si>
  <si>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</si>
  <si>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</si>
  <si>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</si>
  <si>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</si>
  <si>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</si>
  <si>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</si>
  <si>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</si>
  <si>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</si>
  <si>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</si>
  <si>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</si>
  <si>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</si>
  <si>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</si>
  <si>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</si>
  <si>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</si>
  <si>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</si>
  <si>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</si>
  <si>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</si>
  <si>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</si>
  <si>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</si>
  <si>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</si>
  <si>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</si>
  <si>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</si>
  <si>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</si>
  <si>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</si>
  <si>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</si>
  <si>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</si>
  <si>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</si>
  <si>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</si>
  <si>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</si>
  <si>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</si>
  <si>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</si>
  <si>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</si>
  <si>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</si>
  <si>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</si>
  <si>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</si>
  <si>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</si>
  <si>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</si>
  <si>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</si>
  <si>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</si>
  <si>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</si>
  <si>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</si>
  <si>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</si>
  <si>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</si>
  <si>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</si>
  <si>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</si>
  <si>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</si>
  <si>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</si>
  <si>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</si>
  <si>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</si>
  <si>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</si>
  <si>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</si>
  <si>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</si>
  <si>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</si>
  <si>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</si>
  <si>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</si>
  <si>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</si>
  <si>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</si>
  <si>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</si>
  <si>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</si>
  <si>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</si>
  <si>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</si>
  <si>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</si>
  <si>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</si>
  <si>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</si>
  <si>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</si>
  <si>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</si>
  <si>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</si>
  <si>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</si>
  <si>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</si>
  <si>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</si>
  <si>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</si>
  <si>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</si>
  <si>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</si>
  <si>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</si>
  <si>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</si>
  <si>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</si>
  <si>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</si>
  <si>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</si>
  <si>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</si>
  <si>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</si>
  <si>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</si>
  <si>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</si>
  <si>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</si>
  <si>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</si>
  <si>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</si>
  <si>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</si>
  <si>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</si>
  <si>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</si>
  <si>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</si>
  <si>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</si>
  <si>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</si>
  <si>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</si>
  <si>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</si>
  <si>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</si>
  <si>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</si>
  <si>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</si>
  <si>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</si>
  <si>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</si>
  <si>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</si>
  <si>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</si>
  <si>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</si>
  <si>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</si>
  <si>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</si>
  <si>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</si>
  <si>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</si>
  <si>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</si>
  <si>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</si>
  <si>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</si>
  <si>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</si>
  <si>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</si>
  <si>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</si>
  <si>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</si>
  <si>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</si>
  <si>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</si>
  <si>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</si>
  <si>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</si>
  <si>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</si>
  <si>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</si>
  <si>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</si>
  <si>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</si>
  <si>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</si>
  <si>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</si>
  <si>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</si>
  <si>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</si>
  <si>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</si>
  <si>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</si>
  <si>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</si>
  <si>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</si>
  <si>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</si>
  <si>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</si>
  <si>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</si>
  <si>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</si>
  <si>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</si>
  <si>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</si>
  <si>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</si>
  <si>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</si>
  <si>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</si>
  <si>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</si>
  <si>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</si>
  <si>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</si>
  <si>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</si>
  <si>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</si>
  <si>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</si>
  <si>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</si>
  <si>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</si>
  <si>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</si>
  <si>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</si>
  <si>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</si>
  <si>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</si>
  <si>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</si>
  <si>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</si>
  <si>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</si>
  <si>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</si>
  <si>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</si>
  <si>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</si>
  <si>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</si>
  <si>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</si>
  <si>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</si>
  <si>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</si>
  <si>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</si>
  <si>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</si>
  <si>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</si>
  <si>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</si>
  <si>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</si>
  <si>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</si>
  <si>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</si>
  <si>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</si>
  <si>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</si>
  <si>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</si>
  <si>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</si>
  <si>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</si>
  <si>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</si>
  <si>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</si>
  <si>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</si>
  <si>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</si>
  <si>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</si>
  <si>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</si>
  <si>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</si>
  <si>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</si>
  <si>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</si>
  <si>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</si>
  <si>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</si>
  <si>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</si>
  <si>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</si>
  <si>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</si>
  <si>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</si>
  <si>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</si>
  <si>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</si>
  <si>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</si>
  <si>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</si>
  <si>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</si>
  <si>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</si>
  <si>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</si>
  <si>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</si>
  <si>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</si>
  <si>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</si>
  <si>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</si>
  <si>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</si>
  <si>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</si>
  <si>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</si>
  <si>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</si>
  <si>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</si>
  <si>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</si>
  <si>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</si>
  <si>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</si>
  <si>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</si>
  <si>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</si>
  <si>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</si>
  <si>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</si>
  <si>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</si>
  <si>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</si>
  <si>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</si>
  <si>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</si>
  <si>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</si>
  <si>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</si>
  <si>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</si>
  <si>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</si>
  <si>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</si>
  <si>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</si>
  <si>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</si>
  <si>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</si>
  <si>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</si>
  <si>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</si>
  <si>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</si>
  <si>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</si>
  <si>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</si>
  <si>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</si>
  <si>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</si>
  <si>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</si>
  <si>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</si>
  <si>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</si>
  <si>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</si>
  <si>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</si>
  <si>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</si>
  <si>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</si>
  <si>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</si>
  <si>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</si>
  <si>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</si>
  <si>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</si>
  <si>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</si>
  <si>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</si>
  <si>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</si>
  <si>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</si>
  <si>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</si>
  <si>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</si>
  <si>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</si>
  <si>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</si>
  <si>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</si>
  <si>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</si>
  <si>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</si>
  <si>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</si>
  <si>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</si>
  <si>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</si>
  <si>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</si>
  <si>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</si>
  <si>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</si>
  <si>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</si>
  <si>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</si>
  <si>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</si>
  <si>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</si>
  <si>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</si>
  <si>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</si>
  <si>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</si>
  <si>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</si>
  <si>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</si>
  <si>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</si>
  <si>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</si>
  <si>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</si>
  <si>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</si>
  <si>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</si>
  <si>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</si>
  <si>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</si>
  <si>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</si>
  <si>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</si>
  <si>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</si>
  <si>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</si>
  <si>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</si>
  <si>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</si>
  <si>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</si>
  <si>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</si>
  <si>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</si>
  <si>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</si>
  <si>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</si>
  <si>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</si>
  <si>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</si>
  <si>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</si>
  <si>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</si>
  <si>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</si>
  <si>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</si>
  <si>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</si>
  <si>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</si>
  <si>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</si>
  <si>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</si>
  <si>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</si>
  <si>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</si>
  <si>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</si>
  <si>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</si>
  <si>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</si>
  <si>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</si>
  <si>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</si>
  <si>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</si>
  <si>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</si>
  <si>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</si>
  <si>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</si>
  <si>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</si>
  <si>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</si>
  <si>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</si>
  <si>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</si>
  <si>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</si>
  <si>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</si>
  <si>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</si>
  <si>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</si>
  <si>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</si>
  <si>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</si>
  <si>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</si>
  <si>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</si>
  <si>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</si>
  <si>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</si>
  <si>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</si>
  <si>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</si>
  <si>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</si>
  <si>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</si>
  <si>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</si>
  <si>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</si>
  <si>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</si>
  <si>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</si>
  <si>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</si>
  <si>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</si>
  <si>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</si>
  <si>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</si>
  <si>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</si>
  <si>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</si>
  <si>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</si>
  <si>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</si>
  <si>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</si>
  <si>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</si>
  <si>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</si>
  <si>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</si>
  <si>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</si>
  <si>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</si>
  <si>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</si>
  <si>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</si>
  <si>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</si>
  <si>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</si>
  <si>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</si>
  <si>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</si>
  <si>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</si>
  <si>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</si>
  <si>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</si>
  <si>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</si>
  <si>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</si>
  <si>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</si>
  <si>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</si>
  <si>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</si>
  <si>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</si>
  <si>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</si>
  <si>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</si>
  <si>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</si>
  <si>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</si>
  <si>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</si>
  <si>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</si>
  <si>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</si>
  <si>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</si>
  <si>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</si>
  <si>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</si>
  <si>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</si>
  <si>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</si>
  <si>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</si>
  <si>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</si>
  <si>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</si>
  <si>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</si>
  <si>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</si>
  <si>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</si>
  <si>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</si>
  <si>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</si>
  <si>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</si>
  <si>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</si>
  <si>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</si>
  <si>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</si>
  <si>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</si>
  <si>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</si>
  <si>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</si>
  <si>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</si>
  <si>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</si>
  <si>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</si>
  <si>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</si>
  <si>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</si>
  <si>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</si>
  <si>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</si>
  <si>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</si>
  <si>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</si>
  <si>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</si>
  <si>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</si>
  <si>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</si>
  <si>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</si>
  <si>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</si>
  <si>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</si>
  <si>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</si>
  <si>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</si>
  <si>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</si>
  <si>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</si>
  <si>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</si>
  <si>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</si>
  <si>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</si>
  <si>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</si>
  <si>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</si>
  <si>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</si>
  <si>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</si>
  <si>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</si>
  <si>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</si>
  <si>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</si>
  <si>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</si>
  <si>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</si>
  <si>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</si>
  <si>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</si>
  <si>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</si>
  <si>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</si>
  <si>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</si>
  <si>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</si>
  <si>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</si>
  <si>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</si>
  <si>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</si>
  <si>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</si>
  <si>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</si>
  <si>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</si>
  <si>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</si>
  <si>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</si>
  <si>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</si>
  <si>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</si>
  <si>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</si>
  <si>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</si>
  <si>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</si>
  <si>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</si>
  <si>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</si>
  <si>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</si>
  <si>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</si>
  <si>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</si>
  <si>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</si>
  <si>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</si>
  <si>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</si>
  <si>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</si>
  <si>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</si>
  <si>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</si>
  <si>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</si>
  <si>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</si>
  <si>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</si>
  <si>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</si>
  <si>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</si>
  <si>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</si>
  <si>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</si>
  <si>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</si>
  <si>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</si>
  <si>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</si>
  <si>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</si>
  <si>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</si>
  <si>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</si>
  <si>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</si>
  <si>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</si>
  <si>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</si>
  <si>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</si>
  <si>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</si>
  <si>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</si>
  <si>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</si>
  <si>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</si>
  <si>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</si>
  <si>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</si>
  <si>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</si>
  <si>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</si>
  <si>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</si>
  <si>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</si>
  <si>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</si>
  <si>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</si>
  <si>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</si>
  <si>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</si>
  <si>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</si>
  <si>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</si>
  <si>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</si>
  <si>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</si>
  <si>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</si>
  <si>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</si>
  <si>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</si>
  <si>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</si>
  <si>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</si>
  <si>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</si>
  <si>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</si>
  <si>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</si>
  <si>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</si>
  <si>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</si>
  <si>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</si>
  <si>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</si>
  <si>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</si>
  <si>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</si>
  <si>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</si>
  <si>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</si>
  <si>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</si>
  <si>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</si>
  <si>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</si>
  <si>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</si>
  <si>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</si>
  <si>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</si>
  <si>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</si>
  <si>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</si>
  <si>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</si>
  <si>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</si>
  <si>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</si>
  <si>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</si>
  <si>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</si>
  <si>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</si>
  <si>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</si>
  <si>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</si>
  <si>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</si>
  <si>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</si>
  <si>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</si>
  <si>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</si>
  <si>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</si>
  <si>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</si>
  <si>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</si>
  <si>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</si>
  <si>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</si>
  <si>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</si>
  <si>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</si>
  <si>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</si>
  <si>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</si>
  <si>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</si>
  <si>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</si>
  <si>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</si>
  <si>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</si>
  <si>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</si>
  <si>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</si>
  <si>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</si>
  <si>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</si>
  <si>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</si>
  <si>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</si>
  <si>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</si>
  <si>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</si>
  <si>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</si>
  <si>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</si>
  <si>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</si>
  <si>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</si>
  <si>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</si>
  <si>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</si>
  <si>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</si>
  <si>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</si>
  <si>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</si>
  <si>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</si>
  <si>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</si>
  <si>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</si>
  <si>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</si>
  <si>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</si>
  <si>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</si>
  <si>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</si>
  <si>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</si>
  <si>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</si>
  <si>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</si>
  <si>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</si>
  <si>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</si>
  <si>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</si>
  <si>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</si>
  <si>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</si>
  <si>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</si>
  <si>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</si>
  <si>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</si>
  <si>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</si>
  <si>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</si>
  <si>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</si>
  <si>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</si>
  <si>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</si>
  <si>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</si>
  <si>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</si>
  <si>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</si>
  <si>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</si>
  <si>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</si>
  <si>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</si>
  <si>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</si>
  <si>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</si>
  <si>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</si>
  <si>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</si>
  <si>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</si>
  <si>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</si>
  <si>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</si>
  <si>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</si>
  <si>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</si>
  <si>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</si>
  <si>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</si>
  <si>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</si>
  <si>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</si>
  <si>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</si>
  <si>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</si>
  <si>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</si>
  <si>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</si>
  <si>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</si>
  <si>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</si>
  <si>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</si>
  <si>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</si>
  <si>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</si>
  <si>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</si>
  <si>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</si>
  <si>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</si>
  <si>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</si>
  <si>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</si>
  <si>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</si>
  <si>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</si>
  <si>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</si>
  <si>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</si>
  <si>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</si>
  <si>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</si>
  <si>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</si>
  <si>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</si>
  <si>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</si>
  <si>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</si>
  <si>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</si>
  <si>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</si>
  <si>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</si>
  <si>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</si>
  <si>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</si>
  <si>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</si>
  <si>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</si>
  <si>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</si>
  <si>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</si>
  <si>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</si>
  <si>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</si>
  <si>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</si>
  <si>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</si>
  <si>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</si>
  <si>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</si>
  <si>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</si>
  <si>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</si>
  <si>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</si>
  <si>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</si>
  <si>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</si>
  <si>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</si>
  <si>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</si>
  <si>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</si>
  <si>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</si>
  <si>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</si>
  <si>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</si>
  <si>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</si>
  <si>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</si>
  <si>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</si>
  <si>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</si>
  <si>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</si>
  <si>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</si>
  <si>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</si>
  <si>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</si>
  <si>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</si>
  <si>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</si>
  <si>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</si>
  <si>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</si>
  <si>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</si>
  <si>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</si>
  <si>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</si>
  <si>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</si>
  <si>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</si>
  <si>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</si>
  <si>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</si>
  <si>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</si>
  <si>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</si>
  <si>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</si>
  <si>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</si>
  <si>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</si>
  <si>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</si>
  <si>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</si>
  <si>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</si>
  <si>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</si>
  <si>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</si>
  <si>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</si>
  <si>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</si>
  <si>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</si>
  <si>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</si>
  <si>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</si>
  <si>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</si>
  <si>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</si>
  <si>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</si>
  <si>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</si>
  <si>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</si>
  <si>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</si>
  <si>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</si>
  <si>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</si>
  <si>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</si>
  <si>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</si>
  <si>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</si>
  <si>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</si>
  <si>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</si>
  <si>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</si>
  <si>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</si>
  <si>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</si>
  <si>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</si>
  <si>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</si>
  <si>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</si>
  <si>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</si>
  <si>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</si>
  <si>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</si>
  <si>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</si>
  <si>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</si>
  <si>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</si>
  <si>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</si>
  <si>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</si>
  <si>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</si>
  <si>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</si>
  <si>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</si>
  <si>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</si>
  <si>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</si>
  <si>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</si>
  <si>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</si>
  <si>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</si>
  <si>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</si>
  <si>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</si>
  <si>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</si>
  <si>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</si>
  <si>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</si>
  <si>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</si>
  <si>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</si>
  <si>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</si>
  <si>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</si>
  <si>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</si>
  <si>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</si>
  <si>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</si>
  <si>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</si>
  <si>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</si>
  <si>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</si>
  <si>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</si>
  <si>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</si>
  <si>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</si>
  <si>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</si>
  <si>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</si>
  <si>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</si>
  <si>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</si>
  <si>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</si>
  <si>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</si>
  <si>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</si>
  <si>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</si>
  <si>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</si>
  <si>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</si>
  <si>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</si>
  <si>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</si>
  <si>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</si>
  <si>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</si>
  <si>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</si>
  <si>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</si>
  <si>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</si>
  <si>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</si>
  <si>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</si>
  <si>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</si>
  <si>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</si>
  <si>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</si>
  <si>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</si>
  <si>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</si>
  <si>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</si>
  <si>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</si>
  <si>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</si>
  <si>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</si>
  <si>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</si>
  <si>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</si>
  <si>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</si>
  <si>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</si>
  <si>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</si>
  <si>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</si>
  <si>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</si>
  <si>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</si>
  <si>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</si>
  <si>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</si>
  <si>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</si>
  <si>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</si>
  <si>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</si>
  <si>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</si>
  <si>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</si>
  <si>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</si>
  <si>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</si>
  <si>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</si>
  <si>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</si>
  <si>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</si>
  <si>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</si>
  <si>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</si>
  <si>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</si>
  <si>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</si>
  <si>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</si>
  <si>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</si>
  <si>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</si>
  <si>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</si>
  <si>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</si>
  <si>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</si>
  <si>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</si>
  <si>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</si>
  <si>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</si>
  <si>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</si>
  <si>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</si>
  <si>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</si>
  <si>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</si>
  <si>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</si>
  <si>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</si>
  <si>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</si>
  <si>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</si>
  <si>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</si>
  <si>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</si>
  <si>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</si>
  <si>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</si>
  <si>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</si>
  <si>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</si>
  <si>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</si>
  <si>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</si>
  <si>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</si>
  <si>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</si>
  <si>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</si>
  <si>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</si>
  <si>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</si>
  <si>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</si>
  <si>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</si>
  <si>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</si>
  <si>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</si>
  <si>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</si>
  <si>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</si>
  <si>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</si>
  <si>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</si>
  <si>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</si>
  <si>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</si>
  <si>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</si>
  <si>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</si>
  <si>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</si>
  <si>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</si>
  <si>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</si>
  <si>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</si>
  <si>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</si>
  <si>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</si>
  <si>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</si>
  <si>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</si>
  <si>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</si>
  <si>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</si>
  <si>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</si>
  <si>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</si>
  <si>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</si>
  <si>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</si>
  <si>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</si>
  <si>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</si>
  <si>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</si>
  <si>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</si>
  <si>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</si>
  <si>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</si>
  <si>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</si>
  <si>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</si>
  <si>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</si>
  <si>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</si>
  <si>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</si>
  <si>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</si>
  <si>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</si>
  <si>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</si>
  <si>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</si>
  <si>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</si>
  <si>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</si>
  <si>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</si>
  <si>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</si>
  <si>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</si>
  <si>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</si>
  <si>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</si>
  <si>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</si>
  <si>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</si>
  <si>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</si>
  <si>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</si>
  <si>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</si>
  <si>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</si>
  <si>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</si>
  <si>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</si>
  <si>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</si>
  <si>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</si>
  <si>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</si>
  <si>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</si>
  <si>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</si>
  <si>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</si>
  <si>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</si>
  <si>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</si>
  <si>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</si>
  <si>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</si>
  <si>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</si>
  <si>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</si>
  <si>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</si>
  <si>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</si>
  <si>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</si>
  <si>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</si>
  <si>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</si>
  <si>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</si>
  <si>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</si>
  <si>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</si>
  <si>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</si>
  <si>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</si>
  <si>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</si>
  <si>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</si>
  <si>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</si>
  <si>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</si>
  <si>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</si>
  <si>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</si>
  <si>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</si>
  <si>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</si>
  <si>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</si>
  <si>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</si>
  <si>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</si>
  <si>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</si>
  <si>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</si>
  <si>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</si>
  <si>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</si>
  <si>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</si>
  <si>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</si>
  <si>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</si>
  <si>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</si>
  <si>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</si>
  <si>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</si>
  <si>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</si>
  <si>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</si>
  <si>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</si>
  <si>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</si>
  <si>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</si>
  <si>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</si>
  <si>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</si>
  <si>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</si>
  <si>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</si>
  <si>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</si>
  <si>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</si>
  <si>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</si>
  <si>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</si>
  <si>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</si>
  <si>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</si>
  <si>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</si>
  <si>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</si>
  <si>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</si>
  <si>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</si>
  <si>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</si>
  <si>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</si>
  <si>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</si>
  <si>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</si>
  <si>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</si>
  <si>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</si>
  <si>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</si>
  <si>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</si>
  <si>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</si>
  <si>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</si>
  <si>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</si>
  <si>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</si>
  <si>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</si>
  <si>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</si>
  <si>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</si>
  <si>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</si>
  <si>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</si>
  <si>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</si>
  <si>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</si>
  <si>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</si>
  <si>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</si>
  <si>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</si>
  <si>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</si>
  <si>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</si>
  <si>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</si>
  <si>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</si>
  <si>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</si>
  <si>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</si>
  <si>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</si>
  <si>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</si>
  <si>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</si>
  <si>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</si>
  <si>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</si>
  <si>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</si>
  <si>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</si>
  <si>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</si>
  <si>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</si>
  <si>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</si>
  <si>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</si>
  <si>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</si>
  <si>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</si>
  <si>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</si>
  <si>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</si>
  <si>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</si>
  <si>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</si>
  <si>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</si>
  <si>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</si>
  <si>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</si>
  <si>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</si>
  <si>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</si>
  <si>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</si>
  <si>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</si>
  <si>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</si>
  <si>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</si>
  <si>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</si>
  <si>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</si>
  <si>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</si>
  <si>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</si>
  <si>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</si>
  <si>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</si>
  <si>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</si>
  <si>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</si>
  <si>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</si>
  <si>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</si>
  <si>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</si>
  <si>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</si>
  <si>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</si>
  <si>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</si>
  <si>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</si>
  <si>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</si>
  <si>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</si>
  <si>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</si>
  <si>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</si>
  <si>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</si>
  <si>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</si>
  <si>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</si>
  <si>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</si>
  <si>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</si>
  <si>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</si>
  <si>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</si>
  <si>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</si>
  <si>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</si>
  <si>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</si>
  <si>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</si>
  <si>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</si>
  <si>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</si>
  <si>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</si>
  <si>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</si>
  <si>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</si>
  <si>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</si>
  <si>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</si>
  <si>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</si>
  <si>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</si>
  <si>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</si>
  <si>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</si>
  <si>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</si>
  <si>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</si>
  <si>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</si>
  <si>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</si>
  <si>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</si>
  <si>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</si>
  <si>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</si>
  <si>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</si>
  <si>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</si>
  <si>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</si>
  <si>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</si>
  <si>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</si>
  <si>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</si>
  <si>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</si>
  <si>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</si>
  <si>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</si>
  <si>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</si>
  <si>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</si>
  <si>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</si>
  <si>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</si>
  <si>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</si>
  <si>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</si>
  <si>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</si>
  <si>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</si>
  <si>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</si>
  <si>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</si>
  <si>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</si>
  <si>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</si>
  <si>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</si>
  <si>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</si>
  <si>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</si>
  <si>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</si>
  <si>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</si>
  <si>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</si>
  <si>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</si>
  <si>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</si>
  <si>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</si>
  <si>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</si>
  <si>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</si>
  <si>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</si>
  <si>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</si>
  <si>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</si>
  <si>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</si>
  <si>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</si>
  <si>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</si>
  <si>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</si>
  <si>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</si>
  <si>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</si>
  <si>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</si>
  <si>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</si>
  <si>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</si>
  <si>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</si>
  <si>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</si>
  <si>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</si>
  <si>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</si>
  <si>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</si>
  <si>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</si>
  <si>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</si>
  <si>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</si>
  <si>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</si>
  <si>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</si>
  <si>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</si>
  <si>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</si>
  <si>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</si>
  <si>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</si>
  <si>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</si>
  <si>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</si>
  <si>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</si>
  <si>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</si>
  <si>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</si>
  <si>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</si>
  <si>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</si>
  <si>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</si>
  <si>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</si>
  <si>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</si>
  <si>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</si>
  <si>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</si>
  <si>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</si>
  <si>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</si>
  <si>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</si>
  <si>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</si>
  <si>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</si>
  <si>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</si>
  <si>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</si>
  <si>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</si>
  <si>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</si>
  <si>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</si>
  <si>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</si>
  <si>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</si>
  <si>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</si>
  <si>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</si>
  <si>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</si>
  <si>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</si>
  <si>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</si>
  <si>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</si>
  <si>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</si>
  <si>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</si>
  <si>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</si>
  <si>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</si>
  <si>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</si>
  <si>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</si>
  <si>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</si>
  <si>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</si>
  <si>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</si>
  <si>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</si>
  <si>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</si>
  <si>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</si>
  <si>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</si>
  <si>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</si>
  <si>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</si>
  <si>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</si>
  <si>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</si>
  <si>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</si>
  <si>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</si>
  <si>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</si>
  <si>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</si>
  <si>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</si>
  <si>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</si>
  <si>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</si>
  <si>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</si>
  <si>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</si>
  <si>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</si>
  <si>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</si>
  <si>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</si>
  <si>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</si>
  <si>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</si>
  <si>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</si>
  <si>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</si>
  <si>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</si>
  <si>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</si>
  <si>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</si>
  <si>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</si>
  <si>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</si>
  <si>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</si>
  <si>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</si>
  <si>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</si>
  <si>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</si>
  <si>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</si>
  <si>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</si>
  <si>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</si>
  <si>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</si>
  <si>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</si>
  <si>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</si>
  <si>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</si>
  <si>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</si>
  <si>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</si>
  <si>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</si>
  <si>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</si>
  <si>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</si>
  <si>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</si>
  <si>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</si>
  <si>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</si>
  <si>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</si>
  <si>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</si>
  <si>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</si>
  <si>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</si>
  <si>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</si>
  <si>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</si>
  <si>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</si>
  <si>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</si>
  <si>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</si>
  <si>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</si>
  <si>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</si>
  <si>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</si>
  <si>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</si>
  <si>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</si>
  <si>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</si>
  <si>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</si>
  <si>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</si>
  <si>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</si>
  <si>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</si>
  <si>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</si>
  <si>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</si>
  <si>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</si>
  <si>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</si>
  <si>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</si>
  <si>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</si>
  <si>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</si>
  <si>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</si>
  <si>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</si>
  <si>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</si>
  <si>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</si>
  <si>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</si>
  <si>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</si>
  <si>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</si>
  <si>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</si>
  <si>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</si>
  <si>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</si>
  <si>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</si>
  <si>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</si>
  <si>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</si>
  <si>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</si>
  <si>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</si>
  <si>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</si>
  <si>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</si>
  <si>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</si>
  <si>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</si>
  <si>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</si>
  <si>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</si>
  <si>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</si>
  <si>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</si>
  <si>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</si>
  <si>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</si>
  <si>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</si>
  <si>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</si>
  <si>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</si>
  <si>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</si>
  <si>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</si>
  <si>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</si>
  <si>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</si>
  <si>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</si>
  <si>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</si>
  <si>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</si>
  <si>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</si>
  <si>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</si>
  <si>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</si>
  <si>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</si>
  <si>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</si>
  <si>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</si>
  <si>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</si>
  <si>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</si>
  <si>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</si>
  <si>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</si>
  <si>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</si>
  <si>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</si>
  <si>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</si>
  <si>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</si>
  <si>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</si>
  <si>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</si>
  <si>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</si>
  <si>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</si>
  <si>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</si>
  <si>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</si>
  <si>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</si>
  <si>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</si>
  <si>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</si>
  <si>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</si>
  <si>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</si>
  <si>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</si>
  <si>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</si>
  <si>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</si>
  <si>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</si>
  <si>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</si>
  <si>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</si>
  <si>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</si>
  <si>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</si>
  <si>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</si>
  <si>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</si>
  <si>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</si>
  <si>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</si>
  <si>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</si>
  <si>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</si>
  <si>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</si>
  <si>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</si>
  <si>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</si>
  <si>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</si>
  <si>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</si>
  <si>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</si>
  <si>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</si>
  <si>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</si>
  <si>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</si>
  <si>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</si>
  <si>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</si>
  <si>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</si>
  <si>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</si>
  <si>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</si>
  <si>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</si>
  <si>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</si>
  <si>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</si>
  <si>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</si>
  <si>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</si>
  <si>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</si>
  <si>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</si>
  <si>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</si>
  <si>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</si>
  <si>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</si>
  <si>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</si>
  <si>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</si>
  <si>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</si>
  <si>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</si>
  <si>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</si>
  <si>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</si>
  <si>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</si>
  <si>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</si>
  <si>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</si>
  <si>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</si>
  <si>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</si>
  <si>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</si>
  <si>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</si>
  <si>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</si>
  <si>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</si>
  <si>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</si>
  <si>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</si>
  <si>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</si>
  <si>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</si>
  <si>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</si>
  <si>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</si>
  <si>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</si>
  <si>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</si>
  <si>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</si>
  <si>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</si>
  <si>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</si>
  <si>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</si>
  <si>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</si>
  <si>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</si>
  <si>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</si>
  <si>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</si>
  <si>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</si>
  <si>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</si>
  <si>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</si>
  <si>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</si>
  <si>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</si>
  <si>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</si>
  <si>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</si>
  <si>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</si>
  <si>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</si>
  <si>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</si>
  <si>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</si>
  <si>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</si>
  <si>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</si>
  <si>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</si>
  <si>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</si>
  <si>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</si>
  <si>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</si>
  <si>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</si>
  <si>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</si>
  <si>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</si>
  <si>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</si>
  <si>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</si>
  <si>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</si>
  <si>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</si>
  <si>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</si>
  <si>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</si>
  <si>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</si>
  <si>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</si>
  <si>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</si>
  <si>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</si>
  <si>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</si>
  <si>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</si>
  <si>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</si>
  <si>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</si>
  <si>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</si>
  <si>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</si>
  <si>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</si>
  <si>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</si>
  <si>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</si>
  <si>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</si>
  <si>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</si>
  <si>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</si>
  <si>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</si>
  <si>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</si>
  <si>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</si>
  <si>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</si>
  <si>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</si>
  <si>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</si>
  <si>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</si>
  <si>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</si>
  <si>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</si>
  <si>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</si>
  <si>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</si>
  <si>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</si>
  <si>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</si>
  <si>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</si>
  <si>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</si>
  <si>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</si>
  <si>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</si>
  <si>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</si>
  <si>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</si>
  <si>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</si>
  <si>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</si>
  <si>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</si>
  <si>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</si>
  <si>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</si>
  <si>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</si>
  <si>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</si>
  <si>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</si>
  <si>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</si>
  <si>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</si>
  <si>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</si>
  <si>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</si>
  <si>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</si>
  <si>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</si>
  <si>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</si>
  <si>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</si>
  <si>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</si>
  <si>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</si>
  <si>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</si>
  <si>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</si>
  <si>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</si>
  <si>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</si>
  <si>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</si>
  <si>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</si>
  <si>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</si>
  <si>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</si>
  <si>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</si>
  <si>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</si>
  <si>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</si>
  <si>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</si>
  <si>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</si>
  <si>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</si>
  <si>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</si>
  <si>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</si>
  <si>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</si>
  <si>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</si>
  <si>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</si>
  <si>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</si>
  <si>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</si>
  <si>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</si>
  <si>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</si>
  <si>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</si>
  <si>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</si>
  <si>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</si>
  <si>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</si>
  <si>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</si>
  <si>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</si>
  <si>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</si>
  <si>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</si>
  <si>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</si>
  <si>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</si>
  <si>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</si>
  <si>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</si>
  <si>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</si>
  <si>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</si>
  <si>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</si>
  <si>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</si>
  <si>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</si>
  <si>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</si>
  <si>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</si>
  <si>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</si>
  <si>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</si>
  <si>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</si>
  <si>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</si>
  <si>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</si>
  <si>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</si>
  <si>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</si>
  <si>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</si>
  <si>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</si>
  <si>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</si>
  <si>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</si>
  <si>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</si>
  <si>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</si>
  <si>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</si>
  <si>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</si>
  <si>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</si>
  <si>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</si>
  <si>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</si>
  <si>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</si>
  <si>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</si>
  <si>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</si>
  <si>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</si>
  <si>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</si>
  <si>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</si>
  <si>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</si>
  <si>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</si>
  <si>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</si>
  <si>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</si>
  <si>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</si>
  <si>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</si>
  <si>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</si>
  <si>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</si>
  <si>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</si>
  <si>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</si>
  <si>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</si>
  <si>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</si>
  <si>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</si>
  <si>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</si>
  <si>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</si>
  <si>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</si>
  <si>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</si>
  <si>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</si>
  <si>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</si>
  <si>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</si>
  <si>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</si>
  <si>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</si>
  <si>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</si>
  <si>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</si>
  <si>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</si>
  <si>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</si>
  <si>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</si>
  <si>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</si>
  <si>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</si>
  <si>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</si>
  <si>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</si>
  <si>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</si>
  <si>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</si>
  <si>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</si>
  <si>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</si>
  <si>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</si>
  <si>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</si>
  <si>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</si>
  <si>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</si>
  <si>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</si>
  <si>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</si>
  <si>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</si>
  <si>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</si>
  <si>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</si>
  <si>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</si>
  <si>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</si>
  <si>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</si>
  <si>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</si>
  <si>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</si>
  <si>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</si>
  <si>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</si>
  <si>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</si>
  <si>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</si>
  <si>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</si>
  <si>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</si>
  <si>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</si>
  <si>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</si>
  <si>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</si>
  <si>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</si>
  <si>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</si>
  <si>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</si>
  <si>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</si>
  <si>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</si>
  <si>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</si>
  <si>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</si>
  <si>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</si>
  <si>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</si>
  <si>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</si>
  <si>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</si>
  <si>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</si>
  <si>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</si>
  <si>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</si>
  <si>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</si>
  <si>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</si>
  <si>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</si>
  <si>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</si>
  <si>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</si>
  <si>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</si>
  <si>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</si>
  <si>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</si>
  <si>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</si>
  <si>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</si>
  <si>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</si>
  <si>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</si>
  <si>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</si>
  <si>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</si>
  <si>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</si>
  <si>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</si>
  <si>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</si>
  <si>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</si>
  <si>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</si>
  <si>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</si>
  <si>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</si>
  <si>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</si>
  <si>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</si>
  <si>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</si>
  <si>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</si>
  <si>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</si>
  <si>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</si>
  <si>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</si>
  <si>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</si>
  <si>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</si>
  <si>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</si>
  <si>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</si>
  <si>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</si>
  <si>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</si>
  <si>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</si>
  <si>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</si>
  <si>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</si>
  <si>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</si>
  <si>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</si>
  <si>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</si>
  <si>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</si>
  <si>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</si>
  <si>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</si>
  <si>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</si>
  <si>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</si>
  <si>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</si>
  <si>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</si>
  <si>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</si>
  <si>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</si>
  <si>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</si>
  <si>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</si>
  <si>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</si>
  <si>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</si>
  <si>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</si>
  <si>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</si>
  <si>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</si>
  <si>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</si>
  <si>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</si>
  <si>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</si>
  <si>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</si>
  <si>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</si>
  <si>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</si>
  <si>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</si>
  <si>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</si>
  <si>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</si>
  <si>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</si>
  <si>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</si>
  <si>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</si>
  <si>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</si>
  <si>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</si>
  <si>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</si>
  <si>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</si>
  <si>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</si>
  <si>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</si>
  <si>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</si>
  <si>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</si>
  <si>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</si>
  <si>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</si>
  <si>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</si>
  <si>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</si>
  <si>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</si>
  <si>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</si>
  <si>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</si>
  <si>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</si>
  <si>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</si>
  <si>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</si>
  <si>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</si>
  <si>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</si>
  <si>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</si>
  <si>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</si>
  <si>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</si>
  <si>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</si>
  <si>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</si>
  <si>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</si>
  <si>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</si>
  <si>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</si>
  <si>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</si>
  <si>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</si>
  <si>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</si>
  <si>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</si>
  <si>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</si>
  <si>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</si>
  <si>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</si>
  <si>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</si>
  <si>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</si>
  <si>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</si>
  <si>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</si>
  <si>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</si>
  <si>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</si>
  <si>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</si>
  <si>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</si>
  <si>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</si>
  <si>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</si>
  <si>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</si>
  <si>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</si>
  <si>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</si>
  <si>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</si>
  <si>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</si>
  <si>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</si>
  <si>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</si>
  <si>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</si>
  <si>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</si>
  <si>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</si>
  <si>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</si>
  <si>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</si>
  <si>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</si>
  <si>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</si>
  <si>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</si>
  <si>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</si>
  <si>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</si>
  <si>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</si>
  <si>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</si>
  <si>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</si>
  <si>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</si>
  <si>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</si>
  <si>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</si>
  <si>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</si>
  <si>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</si>
  <si>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</si>
  <si>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</si>
  <si>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</si>
  <si>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</si>
  <si>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</si>
  <si>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</si>
  <si>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</si>
  <si>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</si>
  <si>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</si>
  <si>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</si>
  <si>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</si>
  <si>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</si>
  <si>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</si>
  <si>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</si>
  <si>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</si>
  <si>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</si>
  <si>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</si>
  <si>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</si>
  <si>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</si>
  <si>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</si>
  <si>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</si>
  <si>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</si>
  <si>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</si>
  <si>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</si>
  <si>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</si>
  <si>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</si>
  <si>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</si>
  <si>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</si>
  <si>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</si>
  <si>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</si>
  <si>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</si>
  <si>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</si>
  <si>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</si>
  <si>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</si>
  <si>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</si>
  <si>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</si>
  <si>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</si>
  <si>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</si>
  <si>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</si>
  <si>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</si>
  <si>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</si>
  <si>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</si>
  <si>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</si>
  <si>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</si>
  <si>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</si>
  <si>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</si>
  <si>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</si>
  <si>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</si>
  <si>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</si>
  <si>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</si>
  <si>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</si>
  <si>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</si>
  <si>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</si>
  <si>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</si>
  <si>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</si>
  <si>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</si>
  <si>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</si>
  <si>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</si>
  <si>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</si>
  <si>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</si>
  <si>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</si>
  <si>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</si>
  <si>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</si>
  <si>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</si>
  <si>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</si>
  <si>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</si>
  <si>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</si>
  <si>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</si>
  <si>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</si>
  <si>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</si>
  <si>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</si>
  <si>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</si>
  <si>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</si>
  <si>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</si>
  <si>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</si>
  <si>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</si>
  <si>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</si>
  <si>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</si>
  <si>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</si>
  <si>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</si>
  <si>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</si>
  <si>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</si>
  <si>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</si>
  <si>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</si>
  <si>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</si>
  <si>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</si>
  <si>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</si>
  <si>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</si>
  <si>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</si>
  <si>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</si>
  <si>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</si>
  <si>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</si>
  <si>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</si>
  <si>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</si>
  <si>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</si>
  <si>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</si>
  <si>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</si>
  <si>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</si>
  <si>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</si>
  <si>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</si>
  <si>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</si>
  <si>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</si>
  <si>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</si>
  <si>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</si>
  <si>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</si>
  <si>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</si>
  <si>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</si>
  <si>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</si>
  <si>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</si>
  <si>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</si>
  <si>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</si>
  <si>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</si>
  <si>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</si>
  <si>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</si>
  <si>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</si>
  <si>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</si>
  <si>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</si>
  <si>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</si>
  <si>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</si>
  <si>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</si>
  <si>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</si>
  <si>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</si>
  <si>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</si>
  <si>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</si>
  <si>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</si>
  <si>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</si>
  <si>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</si>
  <si>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</si>
  <si>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</si>
  <si>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</si>
  <si>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</si>
  <si>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</si>
  <si>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</si>
  <si>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</si>
  <si>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</si>
  <si>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</si>
  <si>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</si>
  <si>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</si>
  <si>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</si>
  <si>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</si>
  <si>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</si>
  <si>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</si>
  <si>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</si>
  <si>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</si>
  <si>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</si>
  <si>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</si>
  <si>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</si>
  <si>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</si>
  <si>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</si>
  <si>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</si>
  <si>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</si>
  <si>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</si>
  <si>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</si>
  <si>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</si>
  <si>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</si>
  <si>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</si>
  <si>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</si>
  <si>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</si>
  <si>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</si>
  <si>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</si>
  <si>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</si>
  <si>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</si>
  <si>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</si>
  <si>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</si>
  <si>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</si>
  <si>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</si>
  <si>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</si>
  <si>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</si>
  <si>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</si>
  <si>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</si>
  <si>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</si>
  <si>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</si>
  <si>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</si>
  <si>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</si>
  <si>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</si>
  <si>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</si>
  <si>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</si>
  <si>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</si>
  <si>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</si>
  <si>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</si>
  <si>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</si>
  <si>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</si>
  <si>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</si>
  <si>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</si>
  <si>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</si>
  <si>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</si>
  <si>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</si>
  <si>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</si>
  <si>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</si>
  <si>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</si>
  <si>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</si>
  <si>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</si>
  <si>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</si>
  <si>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</si>
  <si>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</si>
  <si>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</si>
  <si>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</si>
  <si>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</si>
  <si>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</si>
  <si>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</si>
  <si>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</si>
  <si>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</si>
  <si>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</si>
  <si>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</si>
  <si>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</si>
  <si>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</si>
  <si>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</si>
  <si>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</si>
  <si>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</si>
  <si>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</si>
  <si>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</si>
  <si>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</si>
  <si>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</si>
  <si>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</si>
  <si>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</si>
  <si>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</si>
  <si>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</si>
  <si>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</si>
  <si>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</si>
  <si>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</si>
  <si>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</si>
  <si>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</si>
  <si>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</si>
  <si>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</si>
  <si>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</si>
  <si>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</si>
  <si>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</si>
  <si>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</si>
  <si>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</si>
  <si>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</si>
  <si>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</si>
  <si>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</si>
  <si>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</si>
  <si>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</si>
  <si>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</si>
  <si>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</si>
  <si>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</si>
  <si>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</si>
  <si>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</si>
  <si>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</si>
  <si>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</si>
  <si>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</si>
  <si>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</si>
  <si>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</si>
  <si>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</si>
  <si>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</si>
  <si>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</si>
  <si>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</si>
  <si>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</si>
  <si>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</si>
  <si>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</si>
  <si>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</si>
  <si>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</si>
  <si>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</si>
  <si>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</si>
  <si>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</si>
  <si>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</si>
  <si>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</si>
  <si>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</si>
  <si>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</si>
  <si>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</si>
  <si>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</si>
  <si>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</si>
  <si>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</si>
  <si>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</si>
  <si>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</si>
  <si>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</si>
  <si>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</si>
  <si>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</si>
  <si>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</si>
  <si>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</si>
  <si>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</si>
  <si>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</si>
  <si>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</si>
  <si>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</si>
  <si>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</si>
  <si>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</si>
  <si>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</si>
  <si>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</si>
  <si>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</si>
  <si>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</si>
  <si>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</si>
  <si>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</si>
  <si>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</si>
  <si>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</si>
  <si>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</si>
  <si>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</si>
  <si>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</si>
  <si>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</si>
  <si>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</si>
  <si>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</si>
  <si>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</si>
  <si>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</si>
  <si>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</si>
  <si>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</si>
  <si>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</si>
  <si>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</si>
  <si>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</si>
  <si>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</si>
  <si>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</si>
  <si>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</si>
  <si>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</si>
  <si>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</si>
  <si>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</si>
  <si>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</si>
  <si>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</si>
  <si>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</si>
  <si>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</si>
  <si>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</si>
  <si>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</si>
  <si>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</si>
  <si>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</si>
  <si>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</si>
  <si>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</si>
  <si>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</si>
  <si>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</si>
  <si>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</si>
  <si>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</si>
  <si>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</si>
  <si>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</si>
  <si>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</si>
  <si>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</si>
  <si>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</si>
  <si>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</si>
  <si>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</si>
  <si>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</si>
  <si>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</si>
  <si>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</si>
  <si>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</si>
  <si>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</si>
  <si>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</si>
  <si>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</si>
  <si>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</si>
  <si>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</si>
  <si>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</si>
  <si>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</si>
  <si>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</si>
  <si>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</si>
  <si>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</si>
  <si>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</si>
  <si>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</si>
  <si>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</si>
  <si>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</si>
  <si>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</si>
  <si>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</si>
  <si>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</si>
  <si>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</si>
  <si>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</si>
  <si>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</si>
  <si>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</si>
  <si>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</si>
  <si>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</si>
  <si>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</si>
  <si>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</si>
  <si>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</si>
  <si>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</si>
  <si>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</si>
  <si>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</si>
  <si>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</si>
  <si>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</si>
  <si>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</si>
  <si>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</si>
  <si>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</si>
  <si>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</si>
  <si>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</si>
  <si>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</si>
  <si>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</si>
  <si>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</si>
  <si>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</si>
  <si>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</si>
  <si>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</si>
  <si>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</si>
  <si>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</si>
  <si>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</si>
  <si>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</si>
  <si>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</si>
  <si>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</si>
  <si>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</si>
  <si>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</si>
  <si>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</si>
  <si>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</si>
  <si>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</si>
  <si>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</si>
  <si>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</si>
  <si>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</si>
  <si>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</si>
  <si>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</si>
  <si>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</si>
  <si>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</si>
  <si>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</si>
  <si>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</si>
  <si>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</si>
  <si>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</si>
  <si>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</si>
  <si>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</si>
  <si>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</si>
  <si>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</si>
  <si>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</si>
  <si>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</si>
  <si>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</si>
  <si>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</si>
  <si>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</si>
  <si>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</si>
  <si>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</si>
  <si>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</si>
  <si>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</si>
  <si>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</si>
  <si>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</si>
  <si>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</si>
  <si>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</si>
  <si>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</si>
  <si>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</si>
  <si>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</si>
  <si>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</si>
  <si>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</si>
  <si>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</si>
  <si>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</si>
  <si>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</si>
  <si>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</si>
  <si>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</si>
  <si>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</si>
  <si>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</si>
  <si>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</si>
  <si>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</si>
  <si>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</si>
  <si>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</si>
  <si>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</si>
  <si>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</si>
  <si>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</si>
  <si>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</si>
  <si>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</si>
  <si>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</si>
  <si>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</si>
  <si>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</si>
  <si>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</si>
  <si>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</si>
  <si>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</si>
  <si>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</si>
  <si>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</si>
  <si>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</si>
  <si>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</si>
  <si>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</si>
  <si>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</si>
  <si>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</si>
  <si>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</si>
  <si>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</si>
  <si>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</si>
  <si>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</si>
  <si>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</si>
  <si>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</si>
  <si>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</si>
  <si>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</si>
  <si>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</si>
  <si>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</si>
  <si>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</si>
  <si>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</si>
  <si>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</si>
  <si>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</si>
  <si>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</si>
  <si>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</si>
  <si>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</si>
  <si>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</si>
  <si>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</si>
  <si>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</si>
  <si>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</si>
  <si>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</si>
  <si>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</si>
  <si>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</si>
  <si>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</si>
  <si>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</si>
  <si>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</si>
  <si>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</si>
  <si>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</si>
  <si>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</si>
  <si>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</si>
  <si>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</si>
  <si>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</si>
  <si>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</si>
  <si>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</si>
  <si>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</si>
  <si>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</si>
  <si>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</si>
  <si>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</si>
  <si>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</si>
  <si>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</si>
  <si>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</si>
  <si>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</si>
  <si>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</si>
  <si>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</si>
  <si>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</si>
  <si>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</si>
  <si>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</si>
  <si>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</si>
  <si>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</si>
  <si>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</si>
  <si>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</si>
  <si>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</si>
  <si>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</si>
  <si>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</si>
  <si>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</si>
  <si>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</si>
  <si>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</si>
  <si>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</si>
  <si>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</si>
  <si>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</si>
  <si>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</si>
  <si>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</si>
  <si>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</si>
  <si>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</si>
  <si>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</si>
  <si>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</si>
  <si>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</si>
  <si>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</si>
  <si>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</si>
  <si>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</si>
  <si>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</si>
  <si>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</si>
  <si>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</si>
  <si>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</si>
  <si>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</si>
  <si>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</si>
  <si>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</si>
  <si>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</si>
  <si>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</si>
  <si>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</si>
  <si>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</si>
  <si>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</si>
  <si>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</si>
  <si>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</si>
  <si>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</si>
  <si>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</si>
  <si>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</si>
  <si>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</si>
  <si>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</si>
  <si>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</si>
  <si>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</si>
  <si>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</si>
  <si>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</si>
  <si>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</si>
  <si>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</si>
  <si>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</si>
  <si>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</si>
  <si>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</si>
  <si>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</si>
  <si>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</si>
  <si>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</si>
  <si>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</si>
  <si>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</si>
  <si>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</si>
  <si>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</si>
  <si>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</si>
  <si>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</si>
  <si>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</si>
  <si>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</si>
  <si>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</si>
  <si>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</si>
  <si>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</si>
  <si>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</si>
  <si>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</si>
  <si>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</si>
  <si>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</si>
  <si>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</si>
  <si>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</si>
  <si>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</si>
  <si>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</si>
  <si>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</si>
  <si>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</si>
  <si>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</si>
  <si>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</si>
  <si>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</si>
  <si>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</si>
  <si>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</si>
  <si>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</si>
  <si>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</si>
  <si>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</si>
  <si>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</si>
  <si>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</si>
  <si>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</si>
  <si>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</si>
  <si>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</si>
  <si>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</si>
  <si>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</si>
  <si>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</si>
  <si>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</si>
  <si>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</si>
  <si>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</si>
  <si>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</si>
  <si>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</si>
  <si>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</si>
  <si>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</si>
  <si>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</si>
  <si>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</si>
  <si>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</si>
  <si>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</si>
  <si>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</si>
  <si>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</si>
  <si>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</si>
  <si>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</si>
  <si>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</si>
  <si>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</si>
  <si>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</si>
  <si>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</si>
  <si>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</si>
  <si>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</si>
  <si>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</si>
  <si>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</si>
  <si>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</si>
  <si>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</si>
  <si>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</si>
  <si>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</si>
  <si>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</si>
  <si>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</si>
  <si>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</si>
  <si>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</si>
  <si>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</si>
  <si>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</si>
  <si>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</si>
  <si>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</si>
  <si>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</si>
  <si>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</si>
  <si>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</si>
  <si>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</si>
  <si>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</si>
  <si>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</si>
  <si>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</si>
  <si>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</si>
  <si>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</si>
  <si>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</si>
  <si>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</si>
  <si>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</si>
  <si>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</si>
  <si>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</si>
  <si>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</si>
  <si>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</si>
  <si>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</si>
  <si>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</si>
  <si>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</si>
  <si>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</si>
  <si>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</si>
  <si>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</si>
  <si>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</si>
  <si>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</si>
  <si>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</si>
  <si>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</si>
  <si>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</si>
  <si>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</si>
  <si>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</si>
  <si>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</si>
  <si>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</si>
  <si>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</si>
  <si>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</si>
  <si>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</si>
  <si>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</si>
  <si>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</si>
  <si>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</si>
  <si>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</si>
  <si>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</si>
  <si>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</si>
  <si>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</si>
  <si>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</si>
  <si>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</si>
  <si>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</si>
  <si>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</si>
  <si>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</si>
  <si>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</si>
  <si>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</si>
  <si>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</si>
  <si>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</si>
  <si>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</si>
  <si>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</si>
  <si>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</si>
  <si>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</si>
  <si>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</si>
  <si>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</si>
  <si>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</si>
  <si>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</si>
  <si>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</si>
  <si>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</si>
  <si>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</si>
  <si>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</si>
  <si>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</si>
  <si>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</si>
  <si>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</si>
  <si>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</si>
  <si>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</si>
  <si>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</si>
  <si>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</si>
  <si>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</si>
  <si>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</si>
  <si>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</si>
  <si>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</si>
  <si>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</si>
  <si>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</si>
  <si>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</si>
  <si>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</si>
  <si>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</si>
  <si>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</si>
  <si>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</si>
  <si>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</si>
  <si>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</si>
  <si>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</si>
  <si>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</si>
  <si>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</si>
  <si>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</si>
  <si>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</si>
  <si>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</si>
  <si>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</si>
  <si>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</si>
  <si>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</si>
  <si>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</si>
  <si>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</si>
  <si>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</si>
  <si>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</si>
  <si>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</si>
  <si>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</si>
  <si>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</si>
  <si>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</si>
  <si>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</si>
  <si>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</si>
  <si>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</si>
  <si>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</si>
  <si>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</si>
  <si>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</si>
  <si>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</si>
  <si>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</si>
  <si>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</si>
  <si>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</si>
  <si>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</si>
  <si>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</si>
  <si>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</si>
  <si>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</si>
  <si>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</si>
  <si>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</si>
  <si>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</si>
  <si>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</si>
  <si>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</si>
  <si>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</si>
  <si>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</si>
  <si>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</si>
  <si>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</si>
  <si>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</si>
  <si>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</si>
  <si>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</si>
  <si>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</si>
  <si>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</si>
  <si>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</si>
  <si>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</si>
  <si>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</si>
  <si>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</si>
  <si>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</si>
  <si>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</si>
  <si>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</si>
  <si>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</si>
  <si>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</si>
  <si>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</si>
  <si>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</si>
  <si>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</si>
  <si>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</si>
  <si>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</si>
  <si>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</si>
  <si>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</si>
  <si>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</si>
  <si>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</si>
  <si>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</si>
  <si>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</si>
  <si>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</si>
  <si>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</si>
  <si>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</si>
  <si>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</si>
  <si>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</si>
  <si>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</si>
  <si>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</si>
  <si>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</si>
  <si>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</si>
  <si>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</si>
  <si>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</si>
  <si>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</si>
  <si>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</si>
  <si>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</si>
  <si>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</si>
  <si>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</si>
  <si>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</si>
  <si>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</si>
  <si>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</si>
  <si>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</si>
  <si>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</si>
  <si>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</si>
  <si>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</si>
  <si>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</si>
  <si>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</si>
  <si>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</si>
  <si>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</si>
  <si>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</si>
  <si>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</si>
  <si>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</si>
  <si>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</si>
  <si>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</si>
  <si>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</si>
  <si>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</si>
  <si>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</si>
  <si>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</si>
  <si>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</si>
  <si>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</si>
  <si>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</si>
  <si>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</si>
  <si>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</si>
  <si>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</si>
  <si>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</si>
  <si>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</si>
  <si>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</si>
  <si>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</si>
  <si>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</si>
  <si>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</si>
  <si>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</si>
  <si>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</si>
  <si>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</si>
  <si>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</si>
  <si>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</si>
  <si>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</si>
  <si>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</si>
  <si>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</si>
  <si>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</si>
  <si>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</si>
  <si>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</si>
  <si>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</si>
  <si>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</si>
  <si>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</si>
  <si>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</si>
  <si>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</si>
  <si>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</si>
  <si>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</si>
  <si>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</si>
  <si>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</si>
  <si>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</si>
  <si>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</si>
  <si>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</si>
  <si>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</si>
  <si>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</si>
  <si>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</si>
  <si>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</si>
  <si>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</si>
  <si>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</si>
  <si>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</si>
  <si>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</si>
  <si>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</si>
  <si>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</si>
  <si>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</si>
  <si>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</si>
  <si>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</si>
  <si>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</si>
  <si>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</si>
  <si>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</si>
  <si>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</si>
  <si>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</si>
  <si>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</si>
  <si>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</si>
  <si>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</si>
  <si>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</si>
  <si>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</si>
  <si>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</si>
  <si>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</si>
  <si>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</si>
  <si>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</si>
  <si>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</si>
  <si>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</si>
  <si>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</si>
  <si>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</si>
  <si>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</si>
  <si>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</si>
  <si>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</si>
  <si>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</si>
  <si>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</si>
  <si>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</si>
  <si>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</si>
  <si>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</si>
  <si>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</si>
  <si>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</si>
  <si>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</si>
  <si>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</si>
  <si>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</si>
  <si>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</si>
  <si>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</si>
  <si>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</si>
  <si>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</si>
  <si>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</si>
  <si>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</si>
  <si>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</si>
  <si>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</si>
  <si>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</si>
  <si>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</si>
  <si>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</si>
  <si>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</si>
  <si>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</si>
  <si>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</si>
  <si>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</si>
  <si>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</si>
  <si>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</si>
  <si>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</si>
  <si>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</si>
  <si>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</si>
  <si>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</si>
  <si>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</si>
  <si>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</si>
  <si>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</si>
  <si>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</si>
  <si>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</si>
  <si>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</si>
  <si>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</si>
  <si>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</si>
  <si>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</si>
  <si>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</si>
  <si>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</si>
  <si>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</si>
  <si>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</si>
  <si>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</si>
  <si>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</si>
  <si>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</si>
  <si>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</si>
  <si>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</si>
  <si>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</si>
  <si>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</si>
  <si>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</si>
  <si>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</si>
  <si>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</si>
  <si>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</si>
  <si>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</si>
  <si>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</si>
  <si>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</si>
  <si>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</si>
  <si>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</si>
  <si>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</si>
  <si>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</si>
  <si>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</si>
  <si>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</si>
  <si>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</si>
  <si>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</si>
  <si>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</si>
  <si>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</si>
  <si>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</si>
  <si>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</si>
  <si>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</si>
  <si>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</si>
  <si>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</si>
  <si>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</si>
  <si>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</si>
  <si>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</si>
  <si>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</si>
  <si>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</si>
  <si>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</si>
  <si>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</si>
  <si>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</si>
  <si>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</si>
  <si>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</si>
  <si>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</si>
  <si>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</si>
  <si>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</si>
  <si>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</si>
  <si>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</si>
  <si>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</si>
  <si>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</si>
  <si>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</si>
  <si>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</si>
  <si>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</si>
  <si>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</si>
  <si>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</si>
  <si>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</si>
  <si>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</si>
  <si>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</si>
  <si>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</si>
  <si>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</si>
  <si>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</si>
  <si>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</si>
  <si>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</si>
  <si>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</si>
  <si>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</si>
  <si>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</si>
  <si>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</si>
  <si>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</si>
  <si>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</si>
  <si>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</si>
  <si>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</si>
  <si>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</si>
  <si>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</si>
  <si>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</si>
  <si>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</si>
  <si>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</si>
  <si>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</si>
  <si>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</si>
  <si>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</si>
  <si>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</si>
  <si>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</si>
  <si>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</si>
  <si>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</si>
  <si>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</si>
  <si>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</si>
  <si>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</si>
  <si>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</si>
  <si>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</si>
  <si>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</si>
  <si>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</si>
  <si>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</si>
  <si>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</si>
  <si>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</si>
  <si>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</si>
  <si>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</si>
  <si>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</si>
  <si>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</si>
  <si>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</si>
  <si>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</si>
  <si>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</si>
  <si>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</si>
  <si>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</si>
  <si>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</si>
  <si>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</si>
  <si>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</si>
  <si>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</si>
  <si>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</si>
  <si>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</si>
  <si>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</si>
  <si>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</si>
  <si>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</si>
  <si>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</si>
  <si>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</si>
  <si>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</si>
  <si>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</si>
  <si>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</si>
  <si>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</si>
  <si>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</si>
  <si>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</si>
  <si>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</si>
  <si>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</si>
  <si>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</si>
  <si>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</si>
  <si>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</si>
  <si>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</si>
  <si>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</si>
  <si>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</si>
  <si>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</si>
  <si>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</si>
  <si>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</si>
  <si>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</si>
  <si>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</si>
  <si>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</si>
  <si>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</si>
  <si>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</si>
  <si>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</si>
  <si>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</si>
  <si>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</si>
  <si>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</si>
  <si>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</si>
  <si>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</si>
  <si>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</si>
  <si>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</si>
  <si>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</si>
  <si>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</si>
  <si>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</si>
  <si>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</si>
  <si>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</si>
  <si>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</si>
  <si>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</si>
  <si>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</si>
  <si>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</si>
  <si>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</si>
  <si>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</si>
  <si>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</si>
  <si>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</si>
  <si>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</si>
  <si>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</si>
  <si>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</si>
  <si>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</si>
  <si>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</si>
  <si>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</si>
  <si>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</si>
  <si>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</si>
  <si>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</si>
  <si>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</si>
  <si>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</si>
  <si>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</si>
  <si>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</si>
  <si>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</si>
  <si>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</si>
  <si>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</si>
  <si>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</si>
  <si>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</si>
  <si>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</si>
  <si>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</si>
  <si>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</si>
  <si>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</si>
  <si>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</si>
  <si>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</si>
  <si>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</si>
  <si>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</si>
  <si>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</si>
  <si>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</si>
  <si>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</si>
  <si>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</si>
  <si>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</si>
  <si>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</si>
  <si>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</si>
  <si>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</si>
  <si>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</si>
  <si>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</si>
  <si>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</si>
  <si>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</si>
  <si>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</si>
  <si>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</si>
  <si>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</si>
  <si>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</si>
  <si>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</si>
  <si>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</si>
  <si>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</si>
  <si>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</si>
  <si>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</si>
  <si>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</si>
  <si>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</si>
  <si>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</si>
  <si>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</si>
  <si>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</si>
  <si>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</si>
  <si>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</si>
  <si>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</si>
  <si>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</si>
  <si>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</si>
  <si>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</si>
  <si>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</si>
  <si>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</si>
  <si>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</si>
  <si>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</si>
  <si>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</si>
  <si>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</si>
  <si>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</si>
  <si>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</si>
  <si>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</si>
  <si>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</si>
  <si>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</si>
  <si>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</si>
  <si>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</si>
  <si>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</si>
  <si>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</si>
  <si>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</si>
  <si>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</si>
  <si>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</si>
  <si>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</si>
  <si>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</si>
  <si>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</si>
  <si>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</si>
  <si>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</si>
  <si>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</si>
  <si>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</si>
  <si>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</si>
  <si>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</si>
  <si>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</si>
  <si>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</si>
  <si>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</si>
  <si>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</si>
  <si>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</si>
  <si>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</si>
  <si>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</si>
  <si>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</si>
  <si>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</si>
  <si>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</si>
  <si>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</si>
  <si>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</si>
  <si>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</si>
  <si>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</si>
  <si>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</si>
  <si>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</si>
  <si>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</si>
  <si>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</si>
  <si>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</si>
  <si>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</si>
  <si>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</si>
  <si>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</si>
  <si>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</si>
  <si>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</si>
  <si>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</si>
  <si>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</si>
  <si>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</si>
  <si>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</si>
  <si>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</si>
  <si>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</si>
  <si>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</si>
  <si>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</si>
  <si>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</si>
  <si>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</si>
  <si>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</si>
  <si>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</si>
  <si>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</si>
  <si>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</si>
  <si>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</si>
  <si>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</si>
  <si>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</si>
  <si>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</si>
  <si>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</si>
  <si>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</si>
  <si>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</si>
  <si>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</si>
  <si>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</si>
  <si>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</si>
  <si>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</si>
  <si>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</si>
  <si>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</si>
  <si>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</si>
  <si>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</si>
  <si>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</si>
  <si>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</si>
  <si>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</si>
  <si>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</si>
  <si>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</si>
  <si>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</si>
  <si>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</si>
  <si>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</si>
  <si>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</si>
  <si>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</si>
  <si>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</si>
  <si>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</si>
  <si>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</si>
  <si>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</si>
  <si>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</si>
  <si>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</si>
  <si>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</si>
  <si>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</si>
  <si>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</si>
  <si>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</si>
  <si>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</si>
  <si>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</si>
  <si>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</si>
  <si>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</si>
  <si>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</si>
  <si>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</si>
  <si>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</si>
  <si>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</si>
  <si>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</si>
  <si>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</si>
  <si>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</si>
  <si>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</si>
  <si>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</si>
  <si>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</si>
  <si>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</si>
  <si>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</si>
  <si>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</si>
  <si>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</si>
  <si>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</si>
  <si>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</si>
  <si>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</si>
  <si>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</si>
  <si>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</si>
  <si>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</si>
  <si>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</si>
  <si>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</si>
  <si>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</si>
  <si>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</si>
  <si>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</si>
  <si>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</si>
  <si>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</si>
  <si>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</si>
  <si>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</si>
  <si>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</si>
  <si>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</si>
  <si>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</si>
  <si>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</si>
  <si>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</si>
  <si>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</si>
  <si>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</si>
  <si>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</si>
  <si>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</si>
  <si>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</si>
  <si>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</si>
  <si>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</si>
  <si>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</si>
  <si>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</si>
  <si>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</si>
  <si>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</si>
  <si>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</si>
  <si>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</si>
  <si>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</si>
  <si>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</si>
  <si>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</si>
  <si>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</si>
  <si>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</si>
  <si>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</si>
  <si>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</si>
  <si>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</si>
  <si>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</si>
  <si>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</si>
  <si>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</si>
  <si>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</si>
  <si>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</si>
  <si>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</si>
  <si>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</si>
  <si>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</si>
  <si>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</si>
  <si>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</si>
  <si>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</si>
  <si>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</si>
  <si>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</si>
  <si>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</si>
  <si>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</si>
  <si>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</si>
  <si>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</si>
  <si>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</si>
  <si>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</si>
  <si>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</si>
  <si>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</si>
  <si>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</si>
  <si>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</si>
  <si>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</si>
  <si>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</si>
  <si>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</si>
  <si>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</si>
  <si>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</si>
  <si>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</si>
  <si>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</si>
  <si>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</si>
  <si>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</si>
  <si>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</si>
  <si>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</si>
  <si>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</si>
  <si>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</si>
  <si>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</si>
  <si>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</si>
  <si>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</si>
  <si>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</si>
  <si>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</si>
  <si>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</si>
  <si>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</si>
  <si>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</si>
  <si>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</si>
  <si>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</si>
  <si>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</si>
  <si>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</si>
  <si>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</si>
  <si>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</si>
  <si>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</si>
  <si>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</si>
  <si>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</si>
  <si>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</si>
  <si>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</si>
  <si>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</si>
  <si>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</si>
  <si>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</si>
  <si>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</si>
  <si>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</si>
  <si>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</si>
  <si>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</si>
  <si>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</si>
  <si>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</si>
  <si>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</si>
  <si>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</si>
  <si>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</si>
  <si>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</si>
  <si>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</si>
  <si>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</si>
  <si>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</si>
  <si>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</si>
  <si>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</si>
  <si>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</si>
  <si>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</si>
  <si>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</si>
  <si>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</si>
  <si>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</si>
  <si>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</si>
  <si>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</si>
  <si>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</si>
  <si>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</si>
  <si>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</si>
  <si>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</si>
  <si>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</si>
  <si>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</si>
  <si>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</si>
  <si>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</si>
  <si>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</si>
  <si>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</si>
  <si>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</si>
  <si>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</si>
  <si>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</si>
  <si>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</si>
  <si>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</si>
  <si>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</si>
  <si>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</si>
  <si>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</si>
  <si>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</si>
  <si>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</si>
  <si>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</si>
  <si>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</si>
  <si>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</si>
  <si>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</si>
  <si>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</si>
  <si>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</si>
  <si>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</si>
  <si>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</si>
  <si>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</si>
  <si>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</si>
  <si>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</si>
  <si>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</si>
  <si>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</si>
  <si>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</si>
  <si>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</si>
  <si>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</si>
  <si>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</si>
  <si>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</si>
  <si>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</si>
  <si>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</si>
  <si>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</si>
  <si>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</si>
  <si>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</si>
  <si>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</si>
  <si>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</si>
  <si>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</si>
  <si>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</si>
  <si>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</si>
  <si>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</si>
  <si>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</si>
  <si>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</si>
  <si>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</si>
  <si>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</si>
  <si>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</si>
  <si>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</si>
  <si>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</si>
  <si>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</si>
  <si>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</si>
  <si>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</si>
  <si>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</si>
  <si>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</si>
  <si>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</si>
  <si>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</si>
  <si>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</si>
  <si>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</si>
  <si>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</si>
  <si>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</si>
  <si>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</si>
  <si>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</si>
  <si>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</si>
  <si>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</si>
  <si>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</si>
  <si>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</si>
  <si>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</si>
  <si>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</si>
  <si>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</si>
  <si>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</si>
  <si>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</si>
  <si>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</si>
  <si>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</si>
  <si>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</si>
  <si>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</si>
  <si>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</si>
  <si>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</si>
  <si>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</si>
  <si>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</si>
  <si>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</si>
  <si>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</si>
  <si>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</si>
  <si>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</si>
  <si>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</si>
  <si>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</si>
  <si>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</si>
  <si>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</si>
  <si>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</si>
  <si>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</si>
  <si>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</si>
  <si>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</si>
  <si>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</si>
  <si>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</si>
  <si>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</si>
  <si>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</si>
  <si>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</si>
  <si>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</si>
  <si>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</si>
  <si>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</si>
  <si>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</si>
  <si>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</si>
  <si>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</si>
  <si>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</si>
  <si>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</si>
  <si>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</si>
  <si>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</si>
  <si>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</si>
  <si>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</si>
  <si>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</si>
  <si>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</si>
  <si>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</si>
  <si>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</si>
  <si>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</si>
  <si>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</si>
  <si>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</si>
  <si>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</si>
  <si>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</si>
  <si>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</si>
  <si>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</si>
  <si>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</si>
  <si>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</si>
  <si>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</si>
  <si>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</si>
  <si>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</si>
  <si>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</si>
  <si>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</si>
  <si>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</si>
  <si>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</si>
  <si>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</si>
  <si>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</si>
  <si>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</si>
  <si>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</si>
  <si>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</si>
  <si>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</si>
  <si>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</si>
  <si>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</si>
  <si>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</si>
  <si>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</si>
  <si>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</si>
  <si>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</si>
  <si>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</si>
  <si>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</si>
  <si>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</si>
  <si>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</si>
  <si>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</si>
  <si>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</si>
  <si>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</si>
  <si>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</si>
  <si>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</si>
  <si>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</si>
  <si>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</si>
  <si>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</si>
  <si>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</si>
  <si>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</si>
  <si>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</si>
  <si>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</si>
  <si>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</si>
  <si>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</si>
  <si>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</si>
  <si>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</si>
  <si>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</si>
  <si>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</si>
  <si>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</si>
  <si>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</si>
  <si>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</si>
  <si>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</si>
  <si>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</si>
  <si>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</si>
  <si>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</si>
  <si>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</si>
  <si>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</si>
  <si>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</si>
  <si>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</si>
  <si>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</si>
  <si>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</si>
  <si>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</si>
  <si>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</si>
  <si>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</si>
  <si>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</si>
  <si>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</si>
  <si>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</si>
  <si>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</si>
  <si>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</si>
  <si>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</si>
  <si>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</si>
  <si>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</si>
  <si>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</si>
  <si>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</si>
  <si>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</si>
  <si>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</si>
  <si>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</si>
  <si>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</si>
  <si>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</si>
  <si>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</si>
  <si>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</si>
  <si>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</si>
  <si>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</si>
  <si>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</si>
  <si>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</si>
  <si>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</si>
  <si>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</si>
  <si>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</si>
  <si>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</si>
  <si>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</si>
  <si>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</si>
  <si>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</si>
  <si>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</si>
  <si>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</si>
  <si>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</si>
  <si>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</si>
  <si>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</si>
  <si>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</si>
  <si>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</si>
  <si>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</si>
  <si>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</si>
  <si>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</si>
  <si>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</si>
  <si>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</si>
  <si>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</si>
  <si>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</si>
  <si>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</si>
  <si>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</si>
  <si>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</si>
  <si>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</si>
  <si>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</si>
  <si>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</si>
  <si>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</si>
  <si>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</si>
  <si>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</si>
  <si>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</si>
  <si>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</si>
  <si>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</si>
  <si>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</si>
  <si>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</si>
  <si>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</si>
  <si>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</si>
  <si>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</si>
  <si>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</si>
  <si>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</si>
  <si>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</si>
  <si>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</si>
  <si>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</si>
  <si>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</si>
  <si>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</si>
  <si>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</si>
  <si>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</si>
  <si>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</si>
  <si>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</si>
  <si>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</si>
  <si>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</si>
  <si>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</si>
  <si>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</si>
  <si>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</si>
  <si>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</si>
  <si>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</si>
  <si>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</si>
  <si>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</si>
  <si>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</si>
  <si>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</si>
  <si>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</si>
  <si>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</si>
  <si>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</si>
  <si>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</si>
  <si>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</si>
  <si>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</si>
  <si>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</si>
  <si>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</si>
  <si>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</si>
  <si>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</si>
  <si>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</si>
  <si>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</si>
  <si>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</si>
  <si>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</si>
  <si>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</si>
  <si>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</si>
  <si>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</si>
  <si>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</si>
  <si>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</si>
  <si>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</si>
  <si>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</si>
  <si>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</si>
  <si>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</si>
  <si>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</si>
  <si>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</si>
  <si>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</si>
  <si>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</si>
  <si>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</si>
  <si>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</si>
  <si>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</si>
  <si>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</si>
  <si>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</si>
  <si>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</si>
  <si>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</si>
  <si>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</si>
  <si>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</si>
  <si>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</si>
  <si>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</si>
  <si>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</si>
  <si>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</si>
  <si>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</si>
  <si>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</si>
  <si>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</si>
  <si>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</si>
  <si>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</si>
  <si>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</si>
  <si>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</si>
  <si>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</si>
  <si>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</si>
  <si>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</si>
  <si>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</si>
  <si>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</si>
  <si>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</si>
  <si>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</si>
  <si>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</si>
  <si>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</si>
  <si>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</si>
  <si>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</si>
  <si>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</si>
  <si>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</si>
  <si>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</si>
  <si>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</si>
  <si>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</si>
  <si>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</si>
  <si>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</si>
  <si>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</si>
  <si>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</si>
  <si>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</si>
  <si>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</si>
  <si>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</si>
  <si>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</si>
  <si>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</si>
  <si>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</si>
  <si>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</si>
  <si>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</si>
  <si>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</si>
  <si>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</si>
  <si>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</si>
  <si>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</si>
  <si>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</si>
  <si>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</si>
  <si>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</si>
  <si>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</si>
  <si>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</si>
  <si>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</si>
  <si>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</si>
  <si>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</si>
  <si>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</si>
  <si>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</si>
  <si>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</si>
  <si>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</si>
  <si>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</si>
  <si>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</si>
  <si>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</si>
  <si>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</si>
  <si>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</si>
  <si>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</si>
  <si>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</si>
  <si>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</si>
  <si>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</si>
  <si>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</si>
  <si>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</si>
  <si>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</si>
  <si>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</si>
  <si>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</si>
  <si>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</si>
  <si>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</si>
  <si>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</si>
  <si>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</si>
  <si>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</si>
  <si>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</si>
  <si>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</si>
  <si>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</si>
  <si>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</si>
  <si>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</si>
  <si>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</si>
  <si>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</si>
  <si>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</si>
  <si>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</si>
  <si>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</si>
  <si>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</si>
  <si>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</si>
  <si>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</si>
  <si>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</si>
  <si>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</si>
  <si>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</si>
  <si>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</si>
  <si>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</si>
  <si>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</si>
  <si>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</si>
  <si>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</si>
  <si>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</si>
  <si>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</si>
  <si>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</si>
  <si>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</si>
  <si>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</si>
  <si>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</si>
  <si>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</si>
  <si>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</si>
  <si>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</si>
  <si>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</si>
  <si>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</si>
  <si>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</si>
  <si>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</si>
  <si>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</si>
  <si>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</si>
  <si>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</si>
  <si>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</si>
  <si>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</si>
  <si>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</si>
  <si>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</si>
  <si>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</si>
  <si>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</si>
  <si>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</si>
  <si>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</si>
  <si>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</si>
  <si>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</si>
  <si>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</si>
  <si>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</si>
  <si>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</si>
  <si>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</si>
  <si>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</si>
  <si>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</si>
  <si>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</si>
  <si>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</si>
  <si>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</si>
  <si>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</si>
  <si>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</si>
  <si>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</si>
  <si>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</si>
  <si>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</si>
  <si>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</si>
  <si>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</si>
  <si>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</si>
  <si>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</si>
  <si>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</si>
  <si>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</si>
  <si>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</si>
  <si>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</si>
  <si>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</si>
  <si>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</si>
  <si>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</si>
  <si>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</si>
  <si>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</si>
  <si>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</si>
  <si>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</si>
  <si>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</si>
  <si>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</si>
  <si>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</si>
  <si>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</si>
  <si>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</si>
  <si>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</si>
  <si>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</si>
  <si>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</si>
  <si>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</si>
  <si>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</si>
  <si>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</si>
  <si>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</si>
  <si>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</si>
  <si>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</si>
  <si>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</si>
  <si>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</si>
  <si>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</si>
  <si>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</si>
  <si>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</si>
  <si>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</si>
  <si>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</si>
  <si>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</si>
  <si>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</si>
  <si>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</si>
  <si>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</si>
  <si>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</si>
  <si>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</si>
  <si>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</si>
  <si>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</si>
  <si>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</si>
  <si>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</si>
  <si>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</si>
  <si>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</si>
  <si>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</si>
  <si>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</si>
  <si>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</si>
  <si>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</si>
  <si>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</si>
  <si>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</si>
  <si>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</si>
  <si>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</si>
  <si>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</si>
  <si>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</si>
  <si>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</si>
  <si>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</si>
  <si>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</si>
  <si>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</si>
  <si>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</si>
  <si>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</si>
  <si>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</si>
  <si>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</si>
  <si>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</si>
  <si>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</si>
  <si>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</si>
  <si>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</si>
  <si>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</si>
  <si>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</si>
  <si>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</si>
  <si>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</si>
  <si>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</si>
  <si>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</si>
  <si>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</si>
  <si>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</si>
  <si>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</si>
  <si>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</si>
  <si>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</si>
  <si>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</si>
  <si>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</si>
  <si>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</si>
  <si>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</si>
  <si>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</si>
  <si>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</si>
  <si>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</si>
  <si>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</si>
  <si>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</si>
  <si>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</si>
  <si>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</si>
  <si>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</si>
  <si>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</si>
  <si>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</si>
  <si>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</si>
  <si>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</si>
  <si>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</si>
  <si>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</si>
  <si>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</si>
  <si>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</si>
  <si>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</si>
  <si>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</si>
  <si>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</si>
  <si>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</si>
  <si>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</si>
  <si>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</si>
  <si>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</si>
  <si>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</si>
  <si>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</si>
  <si>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</si>
  <si>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</si>
  <si>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</si>
  <si>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</si>
  <si>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</si>
  <si>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</si>
  <si>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</si>
  <si>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</si>
  <si>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</si>
  <si>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</si>
  <si>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</si>
  <si>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</si>
  <si>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</si>
  <si>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</si>
  <si>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</si>
  <si>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</si>
  <si>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</si>
  <si>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</si>
  <si>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</si>
  <si>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</si>
  <si>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</si>
  <si>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</si>
  <si>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</si>
  <si>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</si>
  <si>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</si>
  <si>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</si>
  <si>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</si>
  <si>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</si>
  <si>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</si>
  <si>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</si>
  <si>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</si>
  <si>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</si>
  <si>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</si>
  <si>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</si>
  <si>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</si>
  <si>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</si>
  <si>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</si>
  <si>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</si>
  <si>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</si>
  <si>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</si>
  <si>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</si>
  <si>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</si>
  <si>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</si>
  <si>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</si>
  <si>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</si>
  <si>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</si>
  <si>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</si>
  <si>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</si>
  <si>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</si>
  <si>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</si>
  <si>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</si>
  <si>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</si>
  <si>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</si>
  <si>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</si>
  <si>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</si>
  <si>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</si>
  <si>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</si>
  <si>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</si>
  <si>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</si>
  <si>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</si>
  <si>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</si>
  <si>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</si>
  <si>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</si>
  <si>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</si>
  <si>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</si>
  <si>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</si>
  <si>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</si>
  <si>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</si>
  <si>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</si>
  <si>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</si>
  <si>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</si>
  <si>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</si>
  <si>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</si>
  <si>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</si>
  <si>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</si>
  <si>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</si>
  <si>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</si>
  <si>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</si>
  <si>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</si>
  <si>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</si>
  <si>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</si>
  <si>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</si>
  <si>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</si>
  <si>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</si>
  <si>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</si>
  <si>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</si>
  <si>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</si>
  <si>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</si>
  <si>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</si>
  <si>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</si>
  <si>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</si>
  <si>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</si>
  <si>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</si>
  <si>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</si>
  <si>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</si>
  <si>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</si>
  <si>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</si>
  <si>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</si>
  <si>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</si>
  <si>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</si>
  <si>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</si>
  <si>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</si>
  <si>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</si>
  <si>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</si>
  <si>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</si>
  <si>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</si>
  <si>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</si>
  <si>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</si>
  <si>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</si>
  <si>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</si>
  <si>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</si>
  <si>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</si>
  <si>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</si>
  <si>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</si>
  <si>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</si>
  <si>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</si>
  <si>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</si>
  <si>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</si>
  <si>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</si>
  <si>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</si>
  <si>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</si>
  <si>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</si>
  <si>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</si>
  <si>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</si>
  <si>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</si>
  <si>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</si>
  <si>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</si>
  <si>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</si>
  <si>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</si>
  <si>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</si>
  <si>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</si>
  <si>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</si>
  <si>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</si>
  <si>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</si>
  <si>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</si>
  <si>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</si>
  <si>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</si>
  <si>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</si>
  <si>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</si>
  <si>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</si>
  <si>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</si>
  <si>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</si>
  <si>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</si>
  <si>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</si>
  <si>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</si>
  <si>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</si>
  <si>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</si>
  <si>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</si>
  <si>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</si>
  <si>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</si>
  <si>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</si>
  <si>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</si>
  <si>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</si>
  <si>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</si>
  <si>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</si>
  <si>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</si>
  <si>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</si>
  <si>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</si>
  <si>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</si>
  <si>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</si>
  <si>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</si>
  <si>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</si>
  <si>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</si>
  <si>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</si>
  <si>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</si>
  <si>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</si>
  <si>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</si>
  <si>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</si>
  <si>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</si>
  <si>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</si>
  <si>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</si>
  <si>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</si>
  <si>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</si>
  <si>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</si>
  <si>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</si>
  <si>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</si>
  <si>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</si>
  <si>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</si>
  <si>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</si>
  <si>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</si>
  <si>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</si>
  <si>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</si>
  <si>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</si>
  <si>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</si>
  <si>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</si>
  <si>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</si>
  <si>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</si>
  <si>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</si>
  <si>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</si>
  <si>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</si>
  <si>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</si>
  <si>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</si>
  <si>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</si>
  <si>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</si>
  <si>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</si>
  <si>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</si>
  <si>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</si>
  <si>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</si>
  <si>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</si>
  <si>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</si>
  <si>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</si>
  <si>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</si>
  <si>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</si>
  <si>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</si>
  <si>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</si>
  <si>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</si>
  <si>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</si>
  <si>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</si>
  <si>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</si>
  <si>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</si>
  <si>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</si>
  <si>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</si>
  <si>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</si>
  <si>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</si>
  <si>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</si>
  <si>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</si>
  <si>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</si>
  <si>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</si>
  <si>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</si>
  <si>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</si>
  <si>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</si>
  <si>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</si>
  <si>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</si>
  <si>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</si>
  <si>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</si>
  <si>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</si>
  <si>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</si>
  <si>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</si>
  <si>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</si>
  <si>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</si>
  <si>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</si>
  <si>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</si>
  <si>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</si>
  <si>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</si>
  <si>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</si>
  <si>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</si>
  <si>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</si>
  <si>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</si>
  <si>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</si>
  <si>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</si>
  <si>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</si>
  <si>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</si>
  <si>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</si>
  <si>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</si>
  <si>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</si>
  <si>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</si>
  <si>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</si>
  <si>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</si>
  <si>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</si>
  <si>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</si>
  <si>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</si>
  <si>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</si>
  <si>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</si>
  <si>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</si>
  <si>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</si>
  <si>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</si>
  <si>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</si>
  <si>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</si>
  <si>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</si>
  <si>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</si>
  <si>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</si>
  <si>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</si>
  <si>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</si>
  <si>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</si>
  <si>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</si>
  <si>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</si>
  <si>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</si>
  <si>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</si>
  <si>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</si>
  <si>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</si>
  <si>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</si>
  <si>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</si>
  <si>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</si>
  <si>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</si>
  <si>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</si>
  <si>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</si>
  <si>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</si>
  <si>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</si>
  <si>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</si>
  <si>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</si>
  <si>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</si>
  <si>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</si>
  <si>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</si>
  <si>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</si>
  <si>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</si>
  <si>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</si>
  <si>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</si>
  <si>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</si>
  <si>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</si>
  <si>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</si>
  <si>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</si>
  <si>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</si>
  <si>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</si>
  <si>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</si>
  <si>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</si>
  <si>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</si>
  <si>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</si>
  <si>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</si>
  <si>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</si>
  <si>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</si>
  <si>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</si>
  <si>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</si>
  <si>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</si>
  <si>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</si>
  <si>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</si>
  <si>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</si>
  <si>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</si>
  <si>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</si>
  <si>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</si>
  <si>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</si>
  <si>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</si>
  <si>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</si>
  <si>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</si>
  <si>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</si>
  <si>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</si>
  <si>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</si>
  <si>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</si>
  <si>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</si>
  <si>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</si>
  <si>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</si>
  <si>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</si>
  <si>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</si>
  <si>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</si>
  <si>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</si>
  <si>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</si>
  <si>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</si>
  <si>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</si>
  <si>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</si>
  <si>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</si>
  <si>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</si>
  <si>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</si>
  <si>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</si>
  <si>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</si>
  <si>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</si>
  <si>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</si>
  <si>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</si>
  <si>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</si>
  <si>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</si>
  <si>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</si>
  <si>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</si>
  <si>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</si>
  <si>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</si>
  <si>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</si>
  <si>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</si>
  <si>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</si>
  <si>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</si>
  <si>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</si>
  <si>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</si>
  <si>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</si>
  <si>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</si>
  <si>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</si>
  <si>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</si>
  <si>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</si>
  <si>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</si>
  <si>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</si>
  <si>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</si>
  <si>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</si>
  <si>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</si>
  <si>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</si>
  <si>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</si>
  <si>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</si>
  <si>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</si>
  <si>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</si>
  <si>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</si>
  <si>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</si>
  <si>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</si>
  <si>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</si>
  <si>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</si>
  <si>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</si>
  <si>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</si>
  <si>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</si>
  <si>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</si>
  <si>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</si>
  <si>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</si>
  <si>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</si>
  <si>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</si>
  <si>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</si>
  <si>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</si>
  <si>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</si>
  <si>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</si>
  <si>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</si>
  <si>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</si>
  <si>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</si>
  <si>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</si>
  <si>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</si>
  <si>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</si>
  <si>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</si>
  <si>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</si>
  <si>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</si>
  <si>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</si>
  <si>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</si>
  <si>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</si>
  <si>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</si>
  <si>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</si>
  <si>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</si>
  <si>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</si>
  <si>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</si>
  <si>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</si>
  <si>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</si>
  <si>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</si>
  <si>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</si>
  <si>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</si>
  <si>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</si>
  <si>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</si>
  <si>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</si>
  <si>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</si>
  <si>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</si>
  <si>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</si>
  <si>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</si>
  <si>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</si>
  <si>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</si>
  <si>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</si>
  <si>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</si>
  <si>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</si>
  <si>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</si>
  <si>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</si>
  <si>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</si>
  <si>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</si>
  <si>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</si>
  <si>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</si>
  <si>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</si>
  <si>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</si>
  <si>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</si>
  <si>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</si>
  <si>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</si>
  <si>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</si>
  <si>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</si>
  <si>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</si>
  <si>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</si>
  <si>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</si>
  <si>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</si>
  <si>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</si>
  <si>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</si>
  <si>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</si>
  <si>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</si>
  <si>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</si>
  <si>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</si>
  <si>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</si>
  <si>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</si>
  <si>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</si>
  <si>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</si>
  <si>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</si>
  <si>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</si>
  <si>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</si>
  <si>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</si>
  <si>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</si>
  <si>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</si>
  <si>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</si>
  <si>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</si>
  <si>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</si>
  <si>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</si>
  <si>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</si>
  <si>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</si>
  <si>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</si>
  <si>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</si>
  <si>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</si>
  <si>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</si>
  <si>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</si>
  <si>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</si>
  <si>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</si>
  <si>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</si>
  <si>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</si>
  <si>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</si>
  <si>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</si>
  <si>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</si>
  <si>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</si>
  <si>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</si>
  <si>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</si>
  <si>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</si>
  <si>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</si>
  <si>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</si>
  <si>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</si>
  <si>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</si>
  <si>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</si>
  <si>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</si>
  <si>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</si>
  <si>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</si>
  <si>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</si>
  <si>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</si>
  <si>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</si>
  <si>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</si>
  <si>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</si>
  <si>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</si>
  <si>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</si>
  <si>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</si>
  <si>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</si>
  <si>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</si>
  <si>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</si>
  <si>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</si>
  <si>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</si>
  <si>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</si>
  <si>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</si>
  <si>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</si>
  <si>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</si>
  <si>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</si>
  <si>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</si>
  <si>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</si>
  <si>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</si>
  <si>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</si>
  <si>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</si>
  <si>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</si>
  <si>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</si>
  <si>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</si>
  <si>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</si>
  <si>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</si>
  <si>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</si>
  <si>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</si>
  <si>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</si>
  <si>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</si>
  <si>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</si>
  <si>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</si>
  <si>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</si>
  <si>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</si>
  <si>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</si>
  <si>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</si>
  <si>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</si>
  <si>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</si>
  <si>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</si>
  <si>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</si>
  <si>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</si>
  <si>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</si>
  <si>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</si>
  <si>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</si>
  <si>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</si>
  <si>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</si>
  <si>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</si>
  <si>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</si>
  <si>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</si>
  <si>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</si>
  <si>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</si>
  <si>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</si>
  <si>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</si>
  <si>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</si>
  <si>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</si>
  <si>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</si>
  <si>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</si>
  <si>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</si>
  <si>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</si>
  <si>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</si>
  <si>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</si>
  <si>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</si>
  <si>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</si>
  <si>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</si>
  <si>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</si>
  <si>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</si>
  <si>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</si>
  <si>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</si>
  <si>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</si>
  <si>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</si>
  <si>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</si>
  <si>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</si>
  <si>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</si>
  <si>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</si>
  <si>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</si>
  <si>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</si>
  <si>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</si>
  <si>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</si>
  <si>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</si>
  <si>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</si>
  <si>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</si>
  <si>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</si>
  <si>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</si>
  <si>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</si>
  <si>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</si>
  <si>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</si>
  <si>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</si>
  <si>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</si>
  <si>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</si>
  <si>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</si>
  <si>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</si>
  <si>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</si>
  <si>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</si>
  <si>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</si>
  <si>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</si>
  <si>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</si>
  <si>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</si>
  <si>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</si>
  <si>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</si>
  <si>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</si>
  <si>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</si>
  <si>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</si>
  <si>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</si>
  <si>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</si>
  <si>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</si>
  <si>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</si>
  <si>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</si>
  <si>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</si>
  <si>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</si>
  <si>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</si>
  <si>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</si>
  <si>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</si>
  <si>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</si>
  <si>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</si>
  <si>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</si>
  <si>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</si>
  <si>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</si>
  <si>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</si>
  <si>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</si>
  <si>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</si>
  <si>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</si>
  <si>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</si>
  <si>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</si>
  <si>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</si>
  <si>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</si>
  <si>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</si>
  <si>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</si>
  <si>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</si>
  <si>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</si>
  <si>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</si>
  <si>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</si>
  <si>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</si>
  <si>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</si>
  <si>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</si>
  <si>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</si>
  <si>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</si>
  <si>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</si>
  <si>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</si>
  <si>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</si>
  <si>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</si>
  <si>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</si>
  <si>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</si>
  <si>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</si>
  <si>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</si>
  <si>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</si>
  <si>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</si>
  <si>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</si>
  <si>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</si>
  <si>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</si>
  <si>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</si>
  <si>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</si>
  <si>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</si>
  <si>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</si>
  <si>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</si>
  <si>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</si>
  <si>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</si>
  <si>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</si>
  <si>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</si>
  <si>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</si>
  <si>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</si>
  <si>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</si>
  <si>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</si>
  <si>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</si>
  <si>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</si>
  <si>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</si>
  <si>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</si>
  <si>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</si>
  <si>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</si>
  <si>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</si>
  <si>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</si>
  <si>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</si>
  <si>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</si>
  <si>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</si>
  <si>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</si>
  <si>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</si>
  <si>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</si>
  <si>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</si>
  <si>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</si>
  <si>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</si>
  <si>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</si>
  <si>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</si>
  <si>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</si>
  <si>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</si>
  <si>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</si>
  <si>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</si>
  <si>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</si>
  <si>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</si>
  <si>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</si>
  <si>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</si>
  <si>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</si>
  <si>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</si>
  <si>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</si>
  <si>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</si>
  <si>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</si>
  <si>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</si>
  <si>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</si>
  <si>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</si>
  <si>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</si>
  <si>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</si>
  <si>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</si>
  <si>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</si>
  <si>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</si>
  <si>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</si>
  <si>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</si>
  <si>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</si>
  <si>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</si>
  <si>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</si>
  <si>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</si>
  <si>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</si>
  <si>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</si>
  <si>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</si>
  <si>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</si>
  <si>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</si>
  <si>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</si>
  <si>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</si>
  <si>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</si>
  <si>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</si>
  <si>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</si>
  <si>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</si>
  <si>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</si>
  <si>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</si>
  <si>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</si>
  <si>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</si>
  <si>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</si>
  <si>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</si>
  <si>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</si>
  <si>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</si>
  <si>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</si>
  <si>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</si>
  <si>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</si>
  <si>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</si>
  <si>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</si>
  <si>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</si>
  <si>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</si>
  <si>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</si>
  <si>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</si>
  <si>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</si>
  <si>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</si>
  <si>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</si>
  <si>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</si>
  <si>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</si>
  <si>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</si>
  <si>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</si>
  <si>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</si>
  <si>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</si>
  <si>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</si>
  <si>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</si>
  <si>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</si>
  <si>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</si>
  <si>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</si>
  <si>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</si>
  <si>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</si>
  <si>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</si>
  <si>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</si>
  <si>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</si>
  <si>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</si>
  <si>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</si>
  <si>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</si>
  <si>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</si>
  <si>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</si>
  <si>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</si>
  <si>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</si>
  <si>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</si>
  <si>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</si>
  <si>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</si>
  <si>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</si>
  <si>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</si>
  <si>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</si>
  <si>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</si>
  <si>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</si>
  <si>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</si>
  <si>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</si>
  <si>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</si>
  <si>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</si>
  <si>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</si>
  <si>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</si>
  <si>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</si>
  <si>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</si>
  <si>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</si>
  <si>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</si>
  <si>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</si>
  <si>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</si>
  <si>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</si>
  <si>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</si>
  <si>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</si>
  <si>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</si>
  <si>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</si>
  <si>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</si>
  <si>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</si>
  <si>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</si>
  <si>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</si>
  <si>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</si>
  <si>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</si>
  <si>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</si>
  <si>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</si>
  <si>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</si>
  <si>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</si>
  <si>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</si>
  <si>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</si>
  <si>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</si>
  <si>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</si>
  <si>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</si>
  <si>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</si>
  <si>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</si>
  <si>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</si>
  <si>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</si>
  <si>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</si>
  <si>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</si>
  <si>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</si>
  <si>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</si>
  <si>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</si>
  <si>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</si>
  <si>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</si>
  <si>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</si>
  <si>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</si>
  <si>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</si>
  <si>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</si>
  <si>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</si>
  <si>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</si>
  <si>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</si>
  <si>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</si>
  <si>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</si>
  <si>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</si>
  <si>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</si>
  <si>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</si>
  <si>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</si>
  <si>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</si>
  <si>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</si>
  <si>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</si>
  <si>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</si>
  <si>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</si>
  <si>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</si>
  <si>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</si>
  <si>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</si>
  <si>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</si>
  <si>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</si>
  <si>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</si>
  <si>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</si>
  <si>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</si>
  <si>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</si>
  <si>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</si>
  <si>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</si>
  <si>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</si>
  <si>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</si>
  <si>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</si>
  <si>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</si>
  <si>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</si>
  <si>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</si>
  <si>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</si>
  <si>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</si>
  <si>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</si>
  <si>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</si>
  <si>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</si>
  <si>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</si>
  <si>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</si>
  <si>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</si>
  <si>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</si>
  <si>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</si>
  <si>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</si>
  <si>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</si>
  <si>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</si>
  <si>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</si>
  <si>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</si>
  <si>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</si>
  <si>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</si>
  <si>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</si>
  <si>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</si>
  <si>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</si>
  <si>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</si>
  <si>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</si>
  <si>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</si>
  <si>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</si>
  <si>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</si>
  <si>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</si>
  <si>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</si>
  <si>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</si>
  <si>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</si>
  <si>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</si>
  <si>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</si>
  <si>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</si>
  <si>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</si>
  <si>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</si>
  <si>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</si>
  <si>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</si>
  <si>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</si>
  <si>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</si>
  <si>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</si>
  <si>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</si>
  <si>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</si>
  <si>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</si>
  <si>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</si>
  <si>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</si>
  <si>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</si>
  <si>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</si>
  <si>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</si>
  <si>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</si>
  <si>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</si>
  <si>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</si>
  <si>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</si>
  <si>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</si>
  <si>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</si>
  <si>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</si>
  <si>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</si>
  <si>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</si>
  <si>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</si>
  <si>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</si>
  <si>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</si>
  <si>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</si>
  <si>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</si>
  <si>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</si>
  <si>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</si>
  <si>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</si>
  <si>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</si>
  <si>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</si>
  <si>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</si>
  <si>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</si>
  <si>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</si>
  <si>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</si>
  <si>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</si>
  <si>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</si>
  <si>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</si>
  <si>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</si>
  <si>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</si>
  <si>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</si>
  <si>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</si>
  <si>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</si>
  <si>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</si>
  <si>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</si>
  <si>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</si>
  <si>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</si>
  <si>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</si>
  <si>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</si>
  <si>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</si>
  <si>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</si>
  <si>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</si>
  <si>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</si>
  <si>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</si>
  <si>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</si>
  <si>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</si>
  <si>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</si>
  <si>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</si>
  <si>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</si>
  <si>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</si>
  <si>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</si>
  <si>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</si>
  <si>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</si>
  <si>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</si>
  <si>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</si>
  <si>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</si>
  <si>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</si>
  <si>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</si>
  <si>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</si>
  <si>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</si>
  <si>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</si>
  <si>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</si>
  <si>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</si>
  <si>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</si>
  <si>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</si>
  <si>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</si>
  <si>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</si>
  <si>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</si>
  <si>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</si>
  <si>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</si>
  <si>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</si>
  <si>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</si>
  <si>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</si>
  <si>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</si>
  <si>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</si>
  <si>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</si>
  <si>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</si>
  <si>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</si>
  <si>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</si>
  <si>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</si>
  <si>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</si>
  <si>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</si>
  <si>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</si>
  <si>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</si>
  <si>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</si>
  <si>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</si>
  <si>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</si>
  <si>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</si>
  <si>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</si>
  <si>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</si>
  <si>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</si>
  <si>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</si>
  <si>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</si>
  <si>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</si>
  <si>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</si>
  <si>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</si>
  <si>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</si>
  <si>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</si>
  <si>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</si>
  <si>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</si>
  <si>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</si>
  <si>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</si>
  <si>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</si>
  <si>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</si>
  <si>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</si>
  <si>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</si>
  <si>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</si>
  <si>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</si>
  <si>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</si>
  <si>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</si>
  <si>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</si>
  <si>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</si>
  <si>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</si>
  <si>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</si>
  <si>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</si>
  <si>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</si>
  <si>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</si>
  <si>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</si>
  <si>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</si>
  <si>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</si>
  <si>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</si>
  <si>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</si>
  <si>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</si>
  <si>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</si>
  <si>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</si>
  <si>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</si>
  <si>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</si>
  <si>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</si>
  <si>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</si>
  <si>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</si>
  <si>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</si>
  <si>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</si>
  <si>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</si>
  <si>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</si>
  <si>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</si>
  <si>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</si>
  <si>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</si>
  <si>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</si>
  <si>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</si>
  <si>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</si>
  <si>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</si>
  <si>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</si>
  <si>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</si>
  <si>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</si>
  <si>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</si>
  <si>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</si>
  <si>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</si>
  <si>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</si>
  <si>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</si>
  <si>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</si>
  <si>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</si>
  <si>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</si>
  <si>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</si>
  <si>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</si>
  <si>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</si>
  <si>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</si>
  <si>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</si>
  <si>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</si>
  <si>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</si>
  <si>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</si>
  <si>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</si>
  <si>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</si>
  <si>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</si>
  <si>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</si>
  <si>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</si>
  <si>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</si>
  <si>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</si>
  <si>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</si>
  <si>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</si>
  <si>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</si>
  <si>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</si>
  <si>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</si>
  <si>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</si>
  <si>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</si>
  <si>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</si>
  <si>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</si>
  <si>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</si>
  <si>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</si>
  <si>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</si>
  <si>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</si>
  <si>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</si>
  <si>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</si>
  <si>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</si>
  <si>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</si>
  <si>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</si>
  <si>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</si>
  <si>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</si>
  <si>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</si>
  <si>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</si>
  <si>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</si>
  <si>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</si>
  <si>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</si>
  <si>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</si>
  <si>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</si>
  <si>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</si>
  <si>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</si>
  <si>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</si>
  <si>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</si>
  <si>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</si>
  <si>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</si>
  <si>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</si>
  <si>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</si>
  <si>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</si>
  <si>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</si>
  <si>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</si>
  <si>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</si>
  <si>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</si>
  <si>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</si>
  <si>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</si>
  <si>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</si>
  <si>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</si>
  <si>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</si>
  <si>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</si>
  <si>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</si>
  <si>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</si>
  <si>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</si>
  <si>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</si>
  <si>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</si>
  <si>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</si>
  <si>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</si>
  <si>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</si>
  <si>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</si>
  <si>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</si>
  <si>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</si>
  <si>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</si>
  <si>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</si>
  <si>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</si>
  <si>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</si>
  <si>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</si>
  <si>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</si>
  <si>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</si>
  <si>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</si>
  <si>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</si>
  <si>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</si>
  <si>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</si>
  <si>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</si>
  <si>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</si>
  <si>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</si>
  <si>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</si>
  <si>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</si>
  <si>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</si>
  <si>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</si>
  <si>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</si>
  <si>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</si>
  <si>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</si>
  <si>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</si>
  <si>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</si>
  <si>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</si>
  <si>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</si>
  <si>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</si>
  <si>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</si>
  <si>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</si>
  <si>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</si>
  <si>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</si>
  <si>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</si>
  <si>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</si>
  <si>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</si>
  <si>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</si>
  <si>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</si>
  <si>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</si>
  <si>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</si>
  <si>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</si>
  <si>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</si>
  <si>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</si>
  <si>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</si>
  <si>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</si>
  <si>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</si>
  <si>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</si>
  <si>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</si>
  <si>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</si>
  <si>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</si>
  <si>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</si>
  <si>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</si>
  <si>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</si>
  <si>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</si>
  <si>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</si>
  <si>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</si>
  <si>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</si>
  <si>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</si>
  <si>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</si>
  <si>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</si>
  <si>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</si>
  <si>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</si>
  <si>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</si>
  <si>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</si>
  <si>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</si>
  <si>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</si>
  <si>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</si>
  <si>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</si>
  <si>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</si>
  <si>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</si>
  <si>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</si>
  <si>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</si>
  <si>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</si>
  <si>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</si>
  <si>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</si>
  <si>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</si>
  <si>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</si>
  <si>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</si>
  <si>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</si>
  <si>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</si>
  <si>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</si>
  <si>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</si>
  <si>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</si>
  <si>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</si>
  <si>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</si>
  <si>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</si>
  <si>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</si>
  <si>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</si>
  <si>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</si>
  <si>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</si>
  <si>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</si>
  <si>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</si>
  <si>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</si>
  <si>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</si>
  <si>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</si>
  <si>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</si>
  <si>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</si>
  <si>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</si>
  <si>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</si>
  <si>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</si>
  <si>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</si>
  <si>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</si>
  <si>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</si>
  <si>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</si>
  <si>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</si>
  <si>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</si>
  <si>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</si>
  <si>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</si>
  <si>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</si>
  <si>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</si>
  <si>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</si>
  <si>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</si>
  <si>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</si>
  <si>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</si>
  <si>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</si>
  <si>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</si>
  <si>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</si>
  <si>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</si>
  <si>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</si>
  <si>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</si>
  <si>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</si>
  <si>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</si>
  <si>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</si>
  <si>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</si>
  <si>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</si>
  <si>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</si>
  <si>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</si>
  <si>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</si>
  <si>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</si>
  <si>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</si>
  <si>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</si>
  <si>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</si>
  <si>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</si>
  <si>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</si>
  <si>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</si>
  <si>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</si>
  <si>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</si>
  <si>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</si>
  <si>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</si>
  <si>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</si>
  <si>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</si>
  <si>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</si>
  <si>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</si>
  <si>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</si>
  <si>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</si>
  <si>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</si>
  <si>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</si>
  <si>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</si>
  <si>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</si>
  <si>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</si>
  <si>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</si>
  <si>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</si>
  <si>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</si>
  <si>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</si>
  <si>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</si>
  <si>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</si>
  <si>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</si>
  <si>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</si>
  <si>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</si>
  <si>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</si>
  <si>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</si>
  <si>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</si>
  <si>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</si>
  <si>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</si>
  <si>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</si>
  <si>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</si>
  <si>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</si>
  <si>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</si>
  <si>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</si>
  <si>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</si>
  <si>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</si>
  <si>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</si>
  <si>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</si>
  <si>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</si>
  <si>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</si>
  <si>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</si>
  <si>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</si>
  <si>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</si>
  <si>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</si>
  <si>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</si>
  <si>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</si>
  <si>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</si>
  <si>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</si>
  <si>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</si>
  <si>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</si>
  <si>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</si>
  <si>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</si>
  <si>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</si>
  <si>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</si>
  <si>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</si>
  <si>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</si>
  <si>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</si>
  <si>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</si>
  <si>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</si>
  <si>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</si>
  <si>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</si>
  <si>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</si>
  <si>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</si>
  <si>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</si>
  <si>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</si>
  <si>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</si>
  <si>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</si>
  <si>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</si>
  <si>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</si>
  <si>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</si>
  <si>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</si>
  <si>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</si>
  <si>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</si>
  <si>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</si>
  <si>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</si>
  <si>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</si>
  <si>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</si>
  <si>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</si>
  <si>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</si>
  <si>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</si>
  <si>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</si>
  <si>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</si>
  <si>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</si>
  <si>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</si>
  <si>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</si>
  <si>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</si>
  <si>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</si>
  <si>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</si>
  <si>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</si>
  <si>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</si>
  <si>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</si>
  <si>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</si>
  <si>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</si>
  <si>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</si>
  <si>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</si>
  <si>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</si>
  <si>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</si>
  <si>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</si>
  <si>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</si>
  <si>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</si>
  <si>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</si>
  <si>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</si>
  <si>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</si>
  <si>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</si>
  <si>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</si>
  <si>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</si>
  <si>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</si>
  <si>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</si>
  <si>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</si>
  <si>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</si>
  <si>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</si>
  <si>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</si>
  <si>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</si>
  <si>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</si>
  <si>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</si>
  <si>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</si>
  <si>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</si>
  <si>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</si>
  <si>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</si>
  <si>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</si>
  <si>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</si>
  <si>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</si>
  <si>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</si>
  <si>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</si>
  <si>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</si>
  <si>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</si>
  <si>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</si>
  <si>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</si>
  <si>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</si>
  <si>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</si>
  <si>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</si>
  <si>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</si>
  <si>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</si>
  <si>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</si>
  <si>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</si>
  <si>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</si>
  <si>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</si>
  <si>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</si>
  <si>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</si>
  <si>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</si>
  <si>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</si>
  <si>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</si>
  <si>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</si>
  <si>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</si>
  <si>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</si>
  <si>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</si>
  <si>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</si>
  <si>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</si>
  <si>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</si>
  <si>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</si>
  <si>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</si>
  <si>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</si>
  <si>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</si>
  <si>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</si>
  <si>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</si>
  <si>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</si>
  <si>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</si>
  <si>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</si>
  <si>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</si>
  <si>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</si>
  <si>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</si>
  <si>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</si>
  <si>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</si>
  <si>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</si>
  <si>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</si>
  <si>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</si>
  <si>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</si>
  <si>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</si>
  <si>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</si>
  <si>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</si>
  <si>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</si>
  <si>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</si>
  <si>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</si>
  <si>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</si>
  <si>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</si>
  <si>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</si>
  <si>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</si>
  <si>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</si>
  <si>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</si>
  <si>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</si>
  <si>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</si>
  <si>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</si>
  <si>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</si>
  <si>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</si>
  <si>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</si>
  <si>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</si>
  <si>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</si>
  <si>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</si>
  <si>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</si>
  <si>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</si>
  <si>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</si>
  <si>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</si>
  <si>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</si>
  <si>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</si>
  <si>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</si>
  <si>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</si>
  <si>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</si>
  <si>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</si>
  <si>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</si>
  <si>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</si>
  <si>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</si>
  <si>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</si>
  <si>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</si>
  <si>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</si>
  <si>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</si>
  <si>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</si>
  <si>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</si>
  <si>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</si>
  <si>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</si>
  <si>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</si>
  <si>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</si>
  <si>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</si>
  <si>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</si>
  <si>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</si>
  <si>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</si>
  <si>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</si>
  <si>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</si>
  <si>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</si>
  <si>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</si>
  <si>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</si>
  <si>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</si>
  <si>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</si>
  <si>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</si>
  <si>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</si>
  <si>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</si>
  <si>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</si>
  <si>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</si>
  <si>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</si>
  <si>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</si>
  <si>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</si>
  <si>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</si>
  <si>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</si>
  <si>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</si>
  <si>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</si>
  <si>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</si>
  <si>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</si>
  <si>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</si>
  <si>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</si>
  <si>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</si>
  <si>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</si>
  <si>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</si>
  <si>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</si>
  <si>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</si>
  <si>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</si>
  <si>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</si>
  <si>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</si>
  <si>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</si>
  <si>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</si>
  <si>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</si>
  <si>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</si>
  <si>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</si>
  <si>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</si>
  <si>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</si>
  <si>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</si>
  <si>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</si>
  <si>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</si>
  <si>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</si>
  <si>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</si>
  <si>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</si>
  <si>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</si>
  <si>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</si>
  <si>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</si>
  <si>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</si>
  <si>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</si>
  <si>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</si>
  <si>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</si>
  <si>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</si>
  <si>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</si>
  <si>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</si>
  <si>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</si>
  <si>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</si>
  <si>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</si>
  <si>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</si>
  <si>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</si>
  <si>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</si>
  <si>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</si>
  <si>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</si>
  <si>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</si>
  <si>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</si>
  <si>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</si>
  <si>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</si>
  <si>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</si>
  <si>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</si>
  <si>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</si>
  <si>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</si>
  <si>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</si>
  <si>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</si>
  <si>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</si>
  <si>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</si>
  <si>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</si>
  <si>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</si>
  <si>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</si>
  <si>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</si>
  <si>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</si>
  <si>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</si>
  <si>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</si>
  <si>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</si>
  <si>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</si>
  <si>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</si>
  <si>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</si>
  <si>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</si>
  <si>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</si>
  <si>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</si>
  <si>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</si>
  <si>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</si>
  <si>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</si>
  <si>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</si>
  <si>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</si>
  <si>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</si>
  <si>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</si>
  <si>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</si>
  <si>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</si>
  <si>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</si>
  <si>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</si>
  <si>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</si>
  <si>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</si>
  <si>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</si>
  <si>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</si>
  <si>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</si>
  <si>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</si>
  <si>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</si>
  <si>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</si>
  <si>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</si>
  <si>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</si>
  <si>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</si>
  <si>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</si>
  <si>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</si>
  <si>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</si>
  <si>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</si>
  <si>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</si>
  <si>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</si>
  <si>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</si>
  <si>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</si>
  <si>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</si>
  <si>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</si>
  <si>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</si>
  <si>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</si>
  <si>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</si>
  <si>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</si>
  <si>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</si>
  <si>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</si>
  <si>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</si>
  <si>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</si>
  <si>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</si>
  <si>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</si>
  <si>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</si>
  <si>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</si>
  <si>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</si>
  <si>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</si>
  <si>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</si>
  <si>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</si>
  <si>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</si>
  <si>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</si>
  <si>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</si>
  <si>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</si>
  <si>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</si>
  <si>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</si>
  <si>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</si>
  <si>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</si>
  <si>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</si>
  <si>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</si>
  <si>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</si>
  <si>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</si>
  <si>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</si>
  <si>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</si>
  <si>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</si>
  <si>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</si>
  <si>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</si>
  <si>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</si>
  <si>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</si>
  <si>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</si>
  <si>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</si>
  <si>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</si>
  <si>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</si>
  <si>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</si>
  <si>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</si>
  <si>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</si>
  <si>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</si>
  <si>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</si>
  <si>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</si>
  <si>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</si>
  <si>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</si>
  <si>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</si>
  <si>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</si>
  <si>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</si>
  <si>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</si>
  <si>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</si>
  <si>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</si>
  <si>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</si>
  <si>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</si>
  <si>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</si>
  <si>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</si>
  <si>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</si>
  <si>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</si>
  <si>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</si>
  <si>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</si>
  <si>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</si>
  <si>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</si>
  <si>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</si>
  <si>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</si>
  <si>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</si>
  <si>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</si>
  <si>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</si>
  <si>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</si>
  <si>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</si>
  <si>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</si>
  <si>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</si>
  <si>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</si>
  <si>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</si>
  <si>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</si>
  <si>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</si>
  <si>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</si>
  <si>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</si>
  <si>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</si>
  <si>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</si>
  <si>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</si>
  <si>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</si>
  <si>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</si>
  <si>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</si>
  <si>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</si>
  <si>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</si>
  <si>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</si>
  <si>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</si>
  <si>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</si>
  <si>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</si>
  <si>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</si>
  <si>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</si>
  <si>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</si>
  <si>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</si>
  <si>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</si>
  <si>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</si>
  <si>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</si>
  <si>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</si>
  <si>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</si>
  <si>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</si>
  <si>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</si>
  <si>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</si>
  <si>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</si>
  <si>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</si>
  <si>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</si>
  <si>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</si>
  <si>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</si>
  <si>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</si>
  <si>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</si>
  <si>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</si>
  <si>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</si>
  <si>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</si>
  <si>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</si>
  <si>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</si>
  <si>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</si>
  <si>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</si>
  <si>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</si>
  <si>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</si>
  <si>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</si>
  <si>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</si>
  <si>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</si>
  <si>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</si>
  <si>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</si>
  <si>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</si>
  <si>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</si>
  <si>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</si>
  <si>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</si>
  <si>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</si>
  <si>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</si>
  <si>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</si>
  <si>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</si>
  <si>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</si>
  <si>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</si>
  <si>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</si>
  <si>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</si>
  <si>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</si>
  <si>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</si>
  <si>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</si>
  <si>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</si>
  <si>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</si>
  <si>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</si>
  <si>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</si>
  <si>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</si>
  <si>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</si>
  <si>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</si>
  <si>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</si>
  <si>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</si>
  <si>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</si>
  <si>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</si>
  <si>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</si>
  <si>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</si>
  <si>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</si>
  <si>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</si>
  <si>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</si>
  <si>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</si>
  <si>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</si>
  <si>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</si>
  <si>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</si>
  <si>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</si>
  <si>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</si>
  <si>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</si>
  <si>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</si>
  <si>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</si>
  <si>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</si>
  <si>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</si>
  <si>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</si>
  <si>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</si>
  <si>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</si>
  <si>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</si>
  <si>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</si>
  <si>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</si>
  <si>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</si>
  <si>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</si>
  <si>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</si>
  <si>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</si>
  <si>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</si>
  <si>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</si>
  <si>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</si>
  <si>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</si>
  <si>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</si>
  <si>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</si>
  <si>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</si>
  <si>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</si>
  <si>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</si>
  <si>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</si>
  <si>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</si>
  <si>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</si>
  <si>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</si>
  <si>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</si>
  <si>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</si>
  <si>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</si>
  <si>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</si>
  <si>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</si>
  <si>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</si>
  <si>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</si>
  <si>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</si>
  <si>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</si>
  <si>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</si>
  <si>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</si>
  <si>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</si>
  <si>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</si>
  <si>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</si>
  <si>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</si>
  <si>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</si>
  <si>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</si>
  <si>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</si>
  <si>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</si>
  <si>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</si>
  <si>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</si>
  <si>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</si>
  <si>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</si>
  <si>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</si>
  <si>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</si>
  <si>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</si>
  <si>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</si>
  <si>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</si>
  <si>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</si>
  <si>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</si>
  <si>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</si>
  <si>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</si>
  <si>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</si>
  <si>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</si>
  <si>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</si>
  <si>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</si>
  <si>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</si>
  <si>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</si>
  <si>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</si>
  <si>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</si>
  <si>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</si>
  <si>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</si>
  <si>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</si>
  <si>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</si>
  <si>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</si>
  <si>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</si>
  <si>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</si>
  <si>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</si>
  <si>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</si>
  <si>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</si>
  <si>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</si>
  <si>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</si>
  <si>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</si>
  <si>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</si>
  <si>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</si>
  <si>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</si>
  <si>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</si>
  <si>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</si>
  <si>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</si>
  <si>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</si>
  <si>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</si>
  <si>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</si>
  <si>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</si>
  <si>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</si>
  <si>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</si>
  <si>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</si>
  <si>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</si>
  <si>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</si>
  <si>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</si>
  <si>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</si>
  <si>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</si>
  <si>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</si>
  <si>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</si>
  <si>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</si>
  <si>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</si>
  <si>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</si>
  <si>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</si>
  <si>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</si>
  <si>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</si>
  <si>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</si>
  <si>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</si>
  <si>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</si>
  <si>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</si>
  <si>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</si>
  <si>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</si>
  <si>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</si>
  <si>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</si>
  <si>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</si>
  <si>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</si>
  <si>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</si>
  <si>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</si>
  <si>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</si>
  <si>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</si>
  <si>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</si>
  <si>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</si>
  <si>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</si>
  <si>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</si>
  <si>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</si>
  <si>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</si>
  <si>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</si>
  <si>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</si>
  <si>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</si>
  <si>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</si>
  <si>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</si>
  <si>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</si>
  <si>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</si>
  <si>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</si>
  <si>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</si>
  <si>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</si>
  <si>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</si>
  <si>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</si>
  <si>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</si>
  <si>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</si>
  <si>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</si>
  <si>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</si>
  <si>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</si>
  <si>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</si>
  <si>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</si>
  <si>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</si>
  <si>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</si>
  <si>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</si>
  <si>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</si>
  <si>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</si>
  <si>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</si>
  <si>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</si>
  <si>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</si>
  <si>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</si>
  <si>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</si>
  <si>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</si>
  <si>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</si>
  <si>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</si>
  <si>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</si>
  <si>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</si>
  <si>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</si>
  <si>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</si>
  <si>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</si>
  <si>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</si>
  <si>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</si>
  <si>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</si>
  <si>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</si>
  <si>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</si>
  <si>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</si>
  <si>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</si>
  <si>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</si>
  <si>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</si>
  <si>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</si>
  <si>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</si>
  <si>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</si>
  <si>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</si>
  <si>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</si>
  <si>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</si>
  <si>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</si>
  <si>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</si>
  <si>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</si>
  <si>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</si>
  <si>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</si>
  <si>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</si>
  <si>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</si>
  <si>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</si>
  <si>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</si>
  <si>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</si>
  <si>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</si>
  <si>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</si>
  <si>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</si>
  <si>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</si>
  <si>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</si>
  <si>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</si>
  <si>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</si>
  <si>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</si>
  <si>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</si>
  <si>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</si>
  <si>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</si>
  <si>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</si>
  <si>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</si>
  <si>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</si>
  <si>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</si>
  <si>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</si>
  <si>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</si>
  <si>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</si>
  <si>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</si>
  <si>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</si>
  <si>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</si>
  <si>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</si>
  <si>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</si>
  <si>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</si>
  <si>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</si>
  <si>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</si>
  <si>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</si>
  <si>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</si>
  <si>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</si>
  <si>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</si>
  <si>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</si>
  <si>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</si>
  <si>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</si>
  <si>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</si>
  <si>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</si>
  <si>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</si>
  <si>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</si>
  <si>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</si>
  <si>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</si>
  <si>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</si>
  <si>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</si>
  <si>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</si>
  <si>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</si>
  <si>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</si>
  <si>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</si>
  <si>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</si>
  <si>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</si>
  <si>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</si>
  <si>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</si>
  <si>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</si>
  <si>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</si>
  <si>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</si>
  <si>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</si>
  <si>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</si>
  <si>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</si>
  <si>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</si>
  <si>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</si>
  <si>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</si>
  <si>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</si>
  <si>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</si>
  <si>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</si>
  <si>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</si>
  <si>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</si>
  <si>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</si>
  <si>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</si>
  <si>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</si>
  <si>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</si>
  <si>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</si>
  <si>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</si>
  <si>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</si>
  <si>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</si>
  <si>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</si>
  <si>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</si>
  <si>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</si>
  <si>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</si>
  <si>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</si>
  <si>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</si>
  <si>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</si>
  <si>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</si>
  <si>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</si>
  <si>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</si>
  <si>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</si>
  <si>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</si>
  <si>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</si>
  <si>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</si>
  <si>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</si>
  <si>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</si>
  <si>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</si>
  <si>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</si>
  <si>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</si>
  <si>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</si>
  <si>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</si>
  <si>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</si>
  <si>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</si>
  <si>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</si>
  <si>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</si>
  <si>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</si>
  <si>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</si>
  <si>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</si>
  <si>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</si>
  <si>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</si>
  <si>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</si>
  <si>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</si>
  <si>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</si>
  <si>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</si>
  <si>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</si>
  <si>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</si>
  <si>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</si>
  <si>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</si>
  <si>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</si>
  <si>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</si>
  <si>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</si>
  <si>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</si>
  <si>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</si>
  <si>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</si>
  <si>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</si>
  <si>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</si>
  <si>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</si>
  <si>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</si>
  <si>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</si>
  <si>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</si>
  <si>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</si>
  <si>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</si>
  <si>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</si>
  <si>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</si>
  <si>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</si>
  <si>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</si>
  <si>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</si>
  <si>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</si>
  <si>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</si>
  <si>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</si>
  <si>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</si>
  <si>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</si>
  <si>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</si>
  <si>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</si>
  <si>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</si>
  <si>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</si>
  <si>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</si>
  <si>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</si>
  <si>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</si>
  <si>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</si>
  <si>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</si>
  <si>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</si>
  <si>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</si>
  <si>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</si>
  <si>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</si>
  <si>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</si>
  <si>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</si>
  <si>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</si>
  <si>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</si>
  <si>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</si>
  <si>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</si>
  <si>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</si>
  <si>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</si>
  <si>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</si>
  <si>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</si>
  <si>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</si>
  <si>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</si>
  <si>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</si>
  <si>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</si>
  <si>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</si>
  <si>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</si>
  <si>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</si>
  <si>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</si>
  <si>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</si>
  <si>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</si>
  <si>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</si>
  <si>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</si>
  <si>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</si>
  <si>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</si>
  <si>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</si>
  <si>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</si>
  <si>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</si>
  <si>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</si>
  <si>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</si>
  <si>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</si>
  <si>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</si>
  <si>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</si>
  <si>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</si>
  <si>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</si>
  <si>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</si>
  <si>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</si>
  <si>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</si>
  <si>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</si>
  <si>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</si>
  <si>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</si>
  <si>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</si>
  <si>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</si>
  <si>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</si>
  <si>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</si>
  <si>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</si>
  <si>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</si>
  <si>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</si>
  <si>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</si>
  <si>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</si>
  <si>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</si>
  <si>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</si>
  <si>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</si>
  <si>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</si>
  <si>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</si>
  <si>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</si>
  <si>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</si>
  <si>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</si>
  <si>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</si>
  <si>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</si>
  <si>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</si>
  <si>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</si>
  <si>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</si>
  <si>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</si>
  <si>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</si>
  <si>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</si>
  <si>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</si>
  <si>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</si>
  <si>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</si>
  <si>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</si>
  <si>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</si>
  <si>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</si>
  <si>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</si>
  <si>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</si>
  <si>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</si>
  <si>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</si>
  <si>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</si>
  <si>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</si>
  <si>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</si>
  <si>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</si>
  <si>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</si>
  <si>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</si>
  <si>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</si>
  <si>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</si>
  <si>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</si>
  <si>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</si>
  <si>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</si>
  <si>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</si>
  <si>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</si>
  <si>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</si>
  <si>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</si>
  <si>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</si>
  <si>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</si>
  <si>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</si>
  <si>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</si>
  <si>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</si>
  <si>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</si>
  <si>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</si>
  <si>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</si>
  <si>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</si>
  <si>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</si>
  <si>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</si>
  <si>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</si>
  <si>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</si>
  <si>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</si>
  <si>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</si>
  <si>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</si>
  <si>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</si>
  <si>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</si>
  <si>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</si>
  <si>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</si>
  <si>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</si>
  <si>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</si>
  <si>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</si>
  <si>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</si>
  <si>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</si>
  <si>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</si>
  <si>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</si>
  <si>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</si>
  <si>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</si>
  <si>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</si>
  <si>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</si>
  <si>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</si>
  <si>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</si>
  <si>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</si>
  <si>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</si>
  <si>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</si>
  <si>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</si>
  <si>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</si>
  <si>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</si>
  <si>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</si>
  <si>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</si>
  <si>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</si>
  <si>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</si>
  <si>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</si>
  <si>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</si>
  <si>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</si>
  <si>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</si>
  <si>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</si>
  <si>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</si>
  <si>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</si>
  <si>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</si>
  <si>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</si>
  <si>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</si>
  <si>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</si>
  <si>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</si>
  <si>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</si>
  <si>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</si>
  <si>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</si>
  <si>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</si>
  <si>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</si>
  <si>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</si>
  <si>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</si>
  <si>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</si>
  <si>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</si>
  <si>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</si>
  <si>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</si>
  <si>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</si>
  <si>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</si>
  <si>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</si>
  <si>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</si>
  <si>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</si>
  <si>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</si>
  <si>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</si>
  <si>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</si>
  <si>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</si>
  <si>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</si>
  <si>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</si>
  <si>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</si>
  <si>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</si>
  <si>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</si>
  <si>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</si>
  <si>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</si>
  <si>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</si>
  <si>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</si>
  <si>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</si>
  <si>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</si>
  <si>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</si>
  <si>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</si>
  <si>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</si>
  <si>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</si>
  <si>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</si>
  <si>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</si>
  <si>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</si>
  <si>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</si>
  <si>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</si>
  <si>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</si>
  <si>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</si>
  <si>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</si>
  <si>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</si>
  <si>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</si>
  <si>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</si>
  <si>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</si>
  <si>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</si>
  <si>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</si>
  <si>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</si>
  <si>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</si>
  <si>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</si>
  <si>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</si>
  <si>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</si>
  <si>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</si>
  <si>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</si>
  <si>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</si>
  <si>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</si>
  <si>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</si>
  <si>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</si>
  <si>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</si>
  <si>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</si>
  <si>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</si>
  <si>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</si>
  <si>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</si>
  <si>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</si>
  <si>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</si>
  <si>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</si>
  <si>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</si>
  <si>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</si>
  <si>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</si>
  <si>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</si>
  <si>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</si>
  <si>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</si>
  <si>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</si>
  <si>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</si>
  <si>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</si>
  <si>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</si>
  <si>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</si>
  <si>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</si>
  <si>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</si>
  <si>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</si>
  <si>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</si>
  <si>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</si>
  <si>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</si>
  <si>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</si>
  <si>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</si>
  <si>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</si>
  <si>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</si>
  <si>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</si>
  <si>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</si>
  <si>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</si>
  <si>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</si>
  <si>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</si>
  <si>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</si>
  <si>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</si>
  <si>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</si>
  <si>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</si>
  <si>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</si>
  <si>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</si>
  <si>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</si>
  <si>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</si>
  <si>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</si>
  <si>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</si>
  <si>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</si>
  <si>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</si>
  <si>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</si>
  <si>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</si>
  <si>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</si>
  <si>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</si>
  <si>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</si>
  <si>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</si>
  <si>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</si>
  <si>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</si>
  <si>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</si>
  <si>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</si>
  <si>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</si>
  <si>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</si>
  <si>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</si>
  <si>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</si>
  <si>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</si>
  <si>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</si>
  <si>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</si>
  <si>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</si>
  <si>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</si>
  <si>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</si>
  <si>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</si>
  <si>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</si>
  <si>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</si>
  <si>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</si>
  <si>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</si>
  <si>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</si>
  <si>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</si>
  <si>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</si>
  <si>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</si>
  <si>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</si>
  <si>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</si>
  <si>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</si>
  <si>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</si>
  <si>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</si>
  <si>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</si>
  <si>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</si>
  <si>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</si>
  <si>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</si>
  <si>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</si>
  <si>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</si>
  <si>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</si>
  <si>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</si>
  <si>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</si>
  <si>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</si>
  <si>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</si>
  <si>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</si>
  <si>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</si>
  <si>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</si>
  <si>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</si>
  <si>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</si>
  <si>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</si>
  <si>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</si>
  <si>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</si>
  <si>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</si>
  <si>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</si>
  <si>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</si>
  <si>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</si>
  <si>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</si>
  <si>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</si>
  <si>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</si>
  <si>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</si>
  <si>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</si>
  <si>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</si>
  <si>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</si>
  <si>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</si>
  <si>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</si>
  <si>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</si>
  <si>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</si>
  <si>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</si>
  <si>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</si>
  <si>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</si>
  <si>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</si>
  <si>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</si>
  <si>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</si>
  <si>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</si>
  <si>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</si>
  <si>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</si>
  <si>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</si>
  <si>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</si>
  <si>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</si>
  <si>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</si>
  <si>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</si>
  <si>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</si>
  <si>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</si>
  <si>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</si>
  <si>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</si>
  <si>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</si>
  <si>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</si>
  <si>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</si>
  <si>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</si>
  <si>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</si>
  <si>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</si>
  <si>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</si>
  <si>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</si>
  <si>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</si>
  <si>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</si>
  <si>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</si>
  <si>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</si>
  <si>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</si>
  <si>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</si>
  <si>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</si>
  <si>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</si>
  <si>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</si>
  <si>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</si>
  <si>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</si>
  <si>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</si>
  <si>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</si>
  <si>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</si>
  <si>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</si>
  <si>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</si>
  <si>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</si>
  <si>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</si>
  <si>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</si>
  <si>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</si>
  <si>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</si>
  <si>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</si>
  <si>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</si>
  <si>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</si>
  <si>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</si>
  <si>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</si>
  <si>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</si>
  <si>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</si>
  <si>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</si>
  <si>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</si>
  <si>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</si>
  <si>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</si>
  <si>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</si>
  <si>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</si>
  <si>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</si>
  <si>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</si>
  <si>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</si>
  <si>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</si>
  <si>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</si>
  <si>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</si>
  <si>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</si>
  <si>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</si>
  <si>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</si>
  <si>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</si>
  <si>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</si>
  <si>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</si>
  <si>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</si>
  <si>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</si>
  <si>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</si>
  <si>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</si>
  <si>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</si>
  <si>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</si>
  <si>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</si>
  <si>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</si>
  <si>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</si>
  <si>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</si>
  <si>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</si>
  <si>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</si>
  <si>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</si>
  <si>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</si>
  <si>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</si>
  <si>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</si>
  <si>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</si>
  <si>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</si>
  <si>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</si>
  <si>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</si>
  <si>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</si>
  <si>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</si>
  <si>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</si>
  <si>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</si>
  <si>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</si>
  <si>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</si>
  <si>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</si>
  <si>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</si>
  <si>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</si>
  <si>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</si>
  <si>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</si>
  <si>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</si>
  <si>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</si>
  <si>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</si>
  <si>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</si>
  <si>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</si>
  <si>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</si>
  <si>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</si>
  <si>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</si>
  <si>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</si>
  <si>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</si>
  <si>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</si>
  <si>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</si>
  <si>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</si>
  <si>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</si>
  <si>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</si>
  <si>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</si>
  <si>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</si>
  <si>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</si>
  <si>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</si>
  <si>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</si>
  <si>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</si>
  <si>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</si>
  <si>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</si>
  <si>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</si>
  <si>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</si>
  <si>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</si>
  <si>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</si>
  <si>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</si>
  <si>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</si>
  <si>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</si>
  <si>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</si>
  <si>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</si>
  <si>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</si>
  <si>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</si>
  <si>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</si>
  <si>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</si>
  <si>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</si>
  <si>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</si>
  <si>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</si>
  <si>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</si>
  <si>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</si>
  <si>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</si>
  <si>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</si>
  <si>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</si>
  <si>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</si>
  <si>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</si>
  <si>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</si>
  <si>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</si>
  <si>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</si>
  <si>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</si>
  <si>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</si>
  <si>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</si>
  <si>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</si>
  <si>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</si>
  <si>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</si>
  <si>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</si>
  <si>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</si>
  <si>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</si>
  <si>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</si>
  <si>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</si>
  <si>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</si>
  <si>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</si>
  <si>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</si>
  <si>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</si>
  <si>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</si>
  <si>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</si>
  <si>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</si>
  <si>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</si>
  <si>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</si>
  <si>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</si>
  <si>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</si>
  <si>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</si>
  <si>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</si>
  <si>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</si>
  <si>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</si>
  <si>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</si>
  <si>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</si>
  <si>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</si>
  <si>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</si>
  <si>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</si>
  <si>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</si>
  <si>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</si>
  <si>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</si>
  <si>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</si>
  <si>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</si>
  <si>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</si>
  <si>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</si>
  <si>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</si>
  <si>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</si>
  <si>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</si>
  <si>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</si>
  <si>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</si>
  <si>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</si>
  <si>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</si>
  <si>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</si>
  <si>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</si>
  <si>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</si>
  <si>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</si>
  <si>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</si>
  <si>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</si>
  <si>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</si>
  <si>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</si>
  <si>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</si>
  <si>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</si>
  <si>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</si>
  <si>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</si>
  <si>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</si>
  <si>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</si>
  <si>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</si>
  <si>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</si>
  <si>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</si>
  <si>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</si>
  <si>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</si>
  <si>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</si>
  <si>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</si>
  <si>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</si>
  <si>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</si>
  <si>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</si>
  <si>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</si>
  <si>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</si>
  <si>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</si>
  <si>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</si>
  <si>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</si>
  <si>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</si>
  <si>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</si>
  <si>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</si>
  <si>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</si>
  <si>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</si>
  <si>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</si>
  <si>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</si>
  <si>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</si>
  <si>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</si>
  <si>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</si>
  <si>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</si>
  <si>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</si>
  <si>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</si>
  <si>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</si>
  <si>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</si>
  <si>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</si>
  <si>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</si>
  <si>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</si>
  <si>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</si>
  <si>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</si>
  <si>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</si>
  <si>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</si>
  <si>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</si>
  <si>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</si>
  <si>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</si>
  <si>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</si>
  <si>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</si>
  <si>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</si>
  <si>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</si>
  <si>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</si>
  <si>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</si>
  <si>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</si>
  <si>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</si>
  <si>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</si>
  <si>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</si>
  <si>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</si>
  <si>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</si>
  <si>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</si>
  <si>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</si>
  <si>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</si>
  <si>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</si>
  <si>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</si>
  <si>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</si>
  <si>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</si>
  <si>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</si>
  <si>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</si>
  <si>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</si>
  <si>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</si>
  <si>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</si>
  <si>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</si>
  <si>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</si>
  <si>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</si>
  <si>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</si>
  <si>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</si>
  <si>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</si>
  <si>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</si>
  <si>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</si>
  <si>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</si>
  <si>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</si>
  <si>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</si>
  <si>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</si>
  <si>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</si>
  <si>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</si>
  <si>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</si>
  <si>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</si>
  <si>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</si>
  <si>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</si>
  <si>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</si>
  <si>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</si>
  <si>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</si>
  <si>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</si>
  <si>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</si>
  <si>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</si>
  <si>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</si>
  <si>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</si>
  <si>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</si>
  <si>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</si>
  <si>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</si>
  <si>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</si>
  <si>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</si>
  <si>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</si>
  <si>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</si>
  <si>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</si>
  <si>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</si>
  <si>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</si>
  <si>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</si>
  <si>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</si>
  <si>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</si>
  <si>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</si>
  <si>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</si>
  <si>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</si>
  <si>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</si>
  <si>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</si>
  <si>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</si>
  <si>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</si>
  <si>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</si>
  <si>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</si>
  <si>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</si>
  <si>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</si>
  <si>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</si>
  <si>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</si>
  <si>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</si>
  <si>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</si>
  <si>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</si>
  <si>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</si>
  <si>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</si>
  <si>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</si>
  <si>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</si>
  <si>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</si>
  <si>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</si>
  <si>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</si>
  <si>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</si>
  <si>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</si>
  <si>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</si>
  <si>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</si>
  <si>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</si>
  <si>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</si>
  <si>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</si>
  <si>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</si>
  <si>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</si>
  <si>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</si>
  <si>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</si>
  <si>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</si>
  <si>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</si>
  <si>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</si>
  <si>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</si>
  <si>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</si>
  <si>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</si>
  <si>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</si>
  <si>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</si>
  <si>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</si>
  <si>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</si>
  <si>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</si>
  <si>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</si>
  <si>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</si>
  <si>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</si>
  <si>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</si>
  <si>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</si>
  <si>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</si>
  <si>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</si>
  <si>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</si>
  <si>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</si>
  <si>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</si>
  <si>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</si>
  <si>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</si>
  <si>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</si>
  <si>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</si>
  <si>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</si>
  <si>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</si>
  <si>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</si>
  <si>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</si>
  <si>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</si>
  <si>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</si>
  <si>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</si>
  <si>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</si>
  <si>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</si>
  <si>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</si>
  <si>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</si>
  <si>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</si>
  <si>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</si>
  <si>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</si>
  <si>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</si>
  <si>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</si>
  <si>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</si>
  <si>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</si>
  <si>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</si>
  <si>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</si>
  <si>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</si>
  <si>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</si>
  <si>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</si>
  <si>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</si>
  <si>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</si>
  <si>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</si>
  <si>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</si>
  <si>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</si>
  <si>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</si>
  <si>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</si>
  <si>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</si>
  <si>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</si>
  <si>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</si>
  <si>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</si>
  <si>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</si>
  <si>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</si>
  <si>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</si>
  <si>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</si>
  <si>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</si>
  <si>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</si>
  <si>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</si>
  <si>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</si>
  <si>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</si>
  <si>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</si>
  <si>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</si>
  <si>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</si>
  <si>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</si>
  <si>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</si>
  <si>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</si>
  <si>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</si>
  <si>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</si>
  <si>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</si>
  <si>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</si>
  <si>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</si>
  <si>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</si>
  <si>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</si>
  <si>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</si>
  <si>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</si>
  <si>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</si>
  <si>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</si>
  <si>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</si>
  <si>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</si>
  <si>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</si>
  <si>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</si>
  <si>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</si>
  <si>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</si>
  <si>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</si>
  <si>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</si>
  <si>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</si>
  <si>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</si>
  <si>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</si>
  <si>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</si>
  <si>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</si>
  <si>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</si>
  <si>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</si>
  <si>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</si>
  <si>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</si>
  <si>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</si>
  <si>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</si>
  <si>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</si>
  <si>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</si>
  <si>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</si>
  <si>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</si>
  <si>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</si>
  <si>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</si>
  <si>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</si>
  <si>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</si>
  <si>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</si>
  <si>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</si>
  <si>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</si>
  <si>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</si>
  <si>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</si>
  <si>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</si>
  <si>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</si>
  <si>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</si>
  <si>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</si>
  <si>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</si>
  <si>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</si>
  <si>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</si>
  <si>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</si>
  <si>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</si>
  <si>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</si>
  <si>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</si>
  <si>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</si>
  <si>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</si>
  <si>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</si>
  <si>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</si>
  <si>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</si>
  <si>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</si>
  <si>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</si>
  <si>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</si>
  <si>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</si>
  <si>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</si>
  <si>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</si>
  <si>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</si>
  <si>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</si>
  <si>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</si>
  <si>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</si>
  <si>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</si>
  <si>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</si>
  <si>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</si>
  <si>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</si>
  <si>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</si>
  <si>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</si>
  <si>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</si>
  <si>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</si>
  <si>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</si>
  <si>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</si>
  <si>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</si>
  <si>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</si>
  <si>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</si>
  <si>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</si>
  <si>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</si>
  <si>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</si>
  <si>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</si>
  <si>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</si>
  <si>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</si>
  <si>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</si>
  <si>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</si>
  <si>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</si>
  <si>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</si>
  <si>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</si>
  <si>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</si>
  <si>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</si>
  <si>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</si>
  <si>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</si>
  <si>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</si>
  <si>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</si>
  <si>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</si>
  <si>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</si>
  <si>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</si>
  <si>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</si>
  <si>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</si>
  <si>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</si>
  <si>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</si>
  <si>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</si>
  <si>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</si>
  <si>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</si>
  <si>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</si>
  <si>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</si>
  <si>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</si>
  <si>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</si>
  <si>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</si>
  <si>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</si>
  <si>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</si>
  <si>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</si>
  <si>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</si>
  <si>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</si>
  <si>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</si>
  <si>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</si>
  <si>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</si>
  <si>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</si>
  <si>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</si>
  <si>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</si>
  <si>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</si>
  <si>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</si>
  <si>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</si>
  <si>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</si>
  <si>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</si>
  <si>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</si>
  <si>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</si>
  <si>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</si>
  <si>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</si>
  <si>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</si>
  <si>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</si>
  <si>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</si>
  <si>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</si>
  <si>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</si>
  <si>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</si>
  <si>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</si>
  <si>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</si>
  <si>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</si>
  <si>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</si>
  <si>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</si>
  <si>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</si>
  <si>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</si>
  <si>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</si>
  <si>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</si>
  <si>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</si>
  <si>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</si>
  <si>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</si>
  <si>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</si>
  <si>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</si>
  <si>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</si>
  <si>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</si>
  <si>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</si>
  <si>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</si>
  <si>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</si>
  <si>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</si>
  <si>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</si>
  <si>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</si>
  <si>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</si>
  <si>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</si>
  <si>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</si>
  <si>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</si>
  <si>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</si>
  <si>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</si>
  <si>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</si>
  <si>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</si>
  <si>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</si>
  <si>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</si>
  <si>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</si>
  <si>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</si>
  <si>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</si>
  <si>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</si>
  <si>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</si>
  <si>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</si>
  <si>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</si>
  <si>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</si>
  <si>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</si>
  <si>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</si>
  <si>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</si>
  <si>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</si>
  <si>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</si>
  <si>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</si>
  <si>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</si>
  <si>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</si>
  <si>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</si>
  <si>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</si>
  <si>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</si>
  <si>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</si>
  <si>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</si>
  <si>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</si>
  <si>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</si>
  <si>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</si>
  <si>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</si>
  <si>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</si>
  <si>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</si>
  <si>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</si>
  <si>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</si>
  <si>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</si>
  <si>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</si>
  <si>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</si>
  <si>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</si>
  <si>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</si>
  <si>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</si>
  <si>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</si>
  <si>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</si>
  <si>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</si>
  <si>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</si>
  <si>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</si>
  <si>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</si>
  <si>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</si>
  <si>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</si>
  <si>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</si>
  <si>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</si>
  <si>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</si>
  <si>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</si>
  <si>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</si>
  <si>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</si>
  <si>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</si>
  <si>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</si>
  <si>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</si>
  <si>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</si>
  <si>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</si>
  <si>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</si>
  <si>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</si>
  <si>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</si>
  <si>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</si>
  <si>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</si>
  <si>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</si>
  <si>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</si>
  <si>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</si>
  <si>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</si>
  <si>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</si>
  <si>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</si>
  <si>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</si>
  <si>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</si>
  <si>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</si>
  <si>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</si>
  <si>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</si>
  <si>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</si>
  <si>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</si>
  <si>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</si>
  <si>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</si>
  <si>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</si>
  <si>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</si>
  <si>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</si>
  <si>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</si>
  <si>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</si>
  <si>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</si>
  <si>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</si>
  <si>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</si>
  <si>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</si>
  <si>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</si>
  <si>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</si>
  <si>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</si>
  <si>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</si>
  <si>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</si>
  <si>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</si>
  <si>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</si>
  <si>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</si>
  <si>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</si>
  <si>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</si>
  <si>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</si>
  <si>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</si>
  <si>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</si>
  <si>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</si>
  <si>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</si>
  <si>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</si>
  <si>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</si>
  <si>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</si>
  <si>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</si>
  <si>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</si>
  <si>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</si>
  <si>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</si>
  <si>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</si>
  <si>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</si>
  <si>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</si>
  <si>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</si>
  <si>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</si>
  <si>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</si>
  <si>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</si>
  <si>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</si>
  <si>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</si>
  <si>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</si>
  <si>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</si>
  <si>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</si>
  <si>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</si>
  <si>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</si>
  <si>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</si>
  <si>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</si>
  <si>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</si>
  <si>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</si>
  <si>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</si>
  <si>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</si>
  <si>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</si>
  <si>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</si>
  <si>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</si>
  <si>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</si>
  <si>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</si>
  <si>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</si>
  <si>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</si>
  <si>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</si>
  <si>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</si>
  <si>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</si>
  <si>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</si>
  <si>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</si>
  <si>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</si>
  <si>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</si>
  <si>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</si>
  <si>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</si>
  <si>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</si>
  <si>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</si>
  <si>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</si>
  <si>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</si>
  <si>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</si>
  <si>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</si>
  <si>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</si>
  <si>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</si>
  <si>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</si>
  <si>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</si>
  <si>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</si>
  <si>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</si>
  <si>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</si>
  <si>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</si>
  <si>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</si>
  <si>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</si>
  <si>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</si>
  <si>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</si>
  <si>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</si>
  <si>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</si>
  <si>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</si>
  <si>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</si>
  <si>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</si>
  <si>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</si>
  <si>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</si>
  <si>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</si>
  <si>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</si>
  <si>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</si>
  <si>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</si>
  <si>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</si>
  <si>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</si>
  <si>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</si>
  <si>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</si>
  <si>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</si>
  <si>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</si>
  <si>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</si>
  <si>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</si>
  <si>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</si>
  <si>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</si>
  <si>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</si>
  <si>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</si>
  <si>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</si>
  <si>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</si>
  <si>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</si>
  <si>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</si>
  <si>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</si>
  <si>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</si>
  <si>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</si>
  <si>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</si>
  <si>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</si>
  <si>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</si>
  <si>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</si>
  <si>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</si>
  <si>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</si>
  <si>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</si>
  <si>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</si>
  <si>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</si>
  <si>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</si>
  <si>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</si>
  <si>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</si>
  <si>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</si>
  <si>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</si>
  <si>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</si>
  <si>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</si>
  <si>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</si>
  <si>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</si>
  <si>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</si>
  <si>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</si>
  <si>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</si>
  <si>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</si>
  <si>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</si>
  <si>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</si>
  <si>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</si>
  <si>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</si>
  <si>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</si>
  <si>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</si>
  <si>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</si>
  <si>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</si>
  <si>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</si>
  <si>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</si>
  <si>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</si>
  <si>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</si>
  <si>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</si>
  <si>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</si>
  <si>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</si>
  <si>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</si>
  <si>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</si>
  <si>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</si>
  <si>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</si>
  <si>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</si>
  <si>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</si>
  <si>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</si>
  <si>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</si>
  <si>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</si>
  <si>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</si>
  <si>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</si>
  <si>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</si>
  <si>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</si>
  <si>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</si>
  <si>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</si>
  <si>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</si>
  <si>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</si>
  <si>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</si>
  <si>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</si>
  <si>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</si>
  <si>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</si>
  <si>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</si>
  <si>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</si>
  <si>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</si>
  <si>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</si>
  <si>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</si>
  <si>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</si>
  <si>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</si>
  <si>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</si>
  <si>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</si>
  <si>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</si>
  <si>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</si>
  <si>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</si>
  <si>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</si>
  <si>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</si>
  <si>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</si>
  <si>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</si>
  <si>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</si>
  <si>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</si>
  <si>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</si>
  <si>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</si>
  <si>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</si>
  <si>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</si>
  <si>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</si>
  <si>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</si>
  <si>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</si>
  <si>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</si>
  <si>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</si>
  <si>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</si>
  <si>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</si>
  <si>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</si>
  <si>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</si>
  <si>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</si>
  <si>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</si>
  <si>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</si>
  <si>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</si>
  <si>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</si>
  <si>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</si>
  <si>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</si>
  <si>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</si>
  <si>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</si>
  <si>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</si>
  <si>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</si>
  <si>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</si>
  <si>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</si>
  <si>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</si>
  <si>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</si>
  <si>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</si>
  <si>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</si>
  <si>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</si>
  <si>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</si>
  <si>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</si>
  <si>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</si>
  <si>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</si>
  <si>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</si>
  <si>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</si>
  <si>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</si>
  <si>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</si>
  <si>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</si>
  <si>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</si>
  <si>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</si>
  <si>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</si>
  <si>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</si>
  <si>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</si>
  <si>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</si>
  <si>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</si>
  <si>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</si>
  <si>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</si>
  <si>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</si>
  <si>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</si>
  <si>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</si>
  <si>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</si>
  <si>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</si>
  <si>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</si>
  <si>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</si>
  <si>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</si>
  <si>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</si>
  <si>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</si>
  <si>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</si>
  <si>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</si>
  <si>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</si>
  <si>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</si>
  <si>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</si>
  <si>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</si>
  <si>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</si>
  <si>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</si>
  <si>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</si>
  <si>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</si>
  <si>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</si>
  <si>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</si>
  <si>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</si>
  <si>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</si>
  <si>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</si>
  <si>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</si>
  <si>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</si>
  <si>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</si>
  <si>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</si>
  <si>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</si>
  <si>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</si>
  <si>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</si>
  <si>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</si>
  <si>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</si>
  <si>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</si>
  <si>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</si>
  <si>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</si>
  <si>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</si>
  <si>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</si>
  <si>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</si>
  <si>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</si>
  <si>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</si>
  <si>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</si>
  <si>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</si>
  <si>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</si>
  <si>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</si>
  <si>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</si>
  <si>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</si>
  <si>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</si>
  <si>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</si>
  <si>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</si>
  <si>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</si>
  <si>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</si>
  <si>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</si>
  <si>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</si>
  <si>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</si>
  <si>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</si>
  <si>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</si>
  <si>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</si>
  <si>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</si>
  <si>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</si>
  <si>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</si>
  <si>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</si>
  <si>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</si>
  <si>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</si>
  <si>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</si>
  <si>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</si>
  <si>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</si>
  <si>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</si>
  <si>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</si>
  <si>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</si>
  <si>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</si>
  <si>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</si>
  <si>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</si>
  <si>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</si>
  <si>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</si>
  <si>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</si>
  <si>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</si>
  <si>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</si>
  <si>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</si>
  <si>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</si>
  <si>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</si>
  <si>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</si>
  <si>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</si>
  <si>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</si>
  <si>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</si>
  <si>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</si>
  <si>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</si>
  <si>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</si>
  <si>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</si>
  <si>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</si>
  <si>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</si>
  <si>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</si>
  <si>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</si>
  <si>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</si>
  <si>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</si>
  <si>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</si>
  <si>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</si>
  <si>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</si>
  <si>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</si>
  <si>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</si>
  <si>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</si>
  <si>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</si>
  <si>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</si>
  <si>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</si>
  <si>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</si>
  <si>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</si>
  <si>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</si>
  <si>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</si>
  <si>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</si>
  <si>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</si>
  <si>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</si>
  <si>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</si>
  <si>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</si>
  <si>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</si>
  <si>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</si>
  <si>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</si>
  <si>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</si>
  <si>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</si>
  <si>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</si>
  <si>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</si>
  <si>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</si>
  <si>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</si>
  <si>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</si>
  <si>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</si>
  <si>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</si>
  <si>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</si>
  <si>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</si>
  <si>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</si>
  <si>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</si>
  <si>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</si>
  <si>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</si>
  <si>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</si>
  <si>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</si>
  <si>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</si>
  <si>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</si>
  <si>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</si>
  <si>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</si>
  <si>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</si>
  <si>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</si>
  <si>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</si>
  <si>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</si>
  <si>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</si>
  <si>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</si>
  <si>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</si>
  <si>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</si>
  <si>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</si>
  <si>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</si>
  <si>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</si>
  <si>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</si>
  <si>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</si>
  <si>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</si>
  <si>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</si>
  <si>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</si>
  <si>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</si>
  <si>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</si>
  <si>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</si>
  <si>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</si>
  <si>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</si>
  <si>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</si>
  <si>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</si>
  <si>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</si>
  <si>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</si>
  <si>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</si>
  <si>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</si>
  <si>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</si>
  <si>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</si>
  <si>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</si>
  <si>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</si>
  <si>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</si>
  <si>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</si>
  <si>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</si>
  <si>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</si>
  <si>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</si>
  <si>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</si>
  <si>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</si>
  <si>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</si>
  <si>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</si>
  <si>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</si>
  <si>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</si>
  <si>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</si>
  <si>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</si>
  <si>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</si>
  <si>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</si>
  <si>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</si>
  <si>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</si>
  <si>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</si>
  <si>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</si>
  <si>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</si>
  <si>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</si>
  <si>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</si>
  <si>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</si>
  <si>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</si>
  <si>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</si>
  <si>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</si>
  <si>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</si>
  <si>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</si>
  <si>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</si>
  <si>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</si>
  <si>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</si>
  <si>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</si>
  <si>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</si>
  <si>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</si>
  <si>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</si>
  <si>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</si>
  <si>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</si>
  <si>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</si>
  <si>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</si>
  <si>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</si>
  <si>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</si>
  <si>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</si>
  <si>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</si>
  <si>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</si>
  <si>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</si>
  <si>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</si>
  <si>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</si>
  <si>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</si>
  <si>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</si>
  <si>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</si>
  <si>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</si>
  <si>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</si>
  <si>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</si>
  <si>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</si>
  <si>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</si>
  <si>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</si>
  <si>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</si>
  <si>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</si>
  <si>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</si>
  <si>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</si>
  <si>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</si>
  <si>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</si>
  <si>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</si>
  <si>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</si>
  <si>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</si>
  <si>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</si>
  <si>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</si>
  <si>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</si>
  <si>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</si>
  <si>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</si>
  <si>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</si>
  <si>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</si>
  <si>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</si>
  <si>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</si>
  <si>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</si>
  <si>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</si>
  <si>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</si>
  <si>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</si>
  <si>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</si>
  <si>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</si>
  <si>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</si>
  <si>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</si>
  <si>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</si>
  <si>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</si>
  <si>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</si>
  <si>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</si>
  <si>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</si>
  <si>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</si>
  <si>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</si>
  <si>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</si>
  <si>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</si>
  <si>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</si>
  <si>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</si>
  <si>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</si>
  <si>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</si>
  <si>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</si>
  <si>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</si>
  <si>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</si>
  <si>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</si>
  <si>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</si>
  <si>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</si>
  <si>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</si>
  <si>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</si>
  <si>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</si>
  <si>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</si>
  <si>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</si>
  <si>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</si>
  <si>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</si>
  <si>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</si>
  <si>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</si>
  <si>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</si>
  <si>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</si>
  <si>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</si>
  <si>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</si>
  <si>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</si>
  <si>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</si>
  <si>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</si>
  <si>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</si>
  <si>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</si>
  <si>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</si>
  <si>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</si>
  <si>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</si>
  <si>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</si>
  <si>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</si>
  <si>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</si>
  <si>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</si>
  <si>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</si>
  <si>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</si>
  <si>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</si>
  <si>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</si>
  <si>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</si>
  <si>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</si>
  <si>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</si>
  <si>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</si>
  <si>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</si>
  <si>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</si>
  <si>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</si>
  <si>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</si>
  <si>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</si>
  <si>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</si>
  <si>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</si>
  <si>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</si>
  <si>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</si>
  <si>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</si>
  <si>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</si>
  <si>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</si>
  <si>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</si>
  <si>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</si>
  <si>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</si>
  <si>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</si>
  <si>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</si>
  <si>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</si>
  <si>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</si>
  <si>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</si>
  <si>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</si>
  <si>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</si>
  <si>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</si>
  <si>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</si>
  <si>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</si>
  <si>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</si>
  <si>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</si>
  <si>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</si>
  <si>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</si>
  <si>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</si>
  <si>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</si>
  <si>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</si>
  <si>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</si>
  <si>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</si>
  <si>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</si>
  <si>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</si>
  <si>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</si>
  <si>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</si>
  <si>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</si>
  <si>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</si>
  <si>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</si>
  <si>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</si>
  <si>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</si>
  <si>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</si>
  <si>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</si>
  <si>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</si>
  <si>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</si>
  <si>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</si>
  <si>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</si>
  <si>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</si>
  <si>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</si>
  <si>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</si>
  <si>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</si>
  <si>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</si>
  <si>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</si>
  <si>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</si>
  <si>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</si>
  <si>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</si>
  <si>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</si>
  <si>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</si>
  <si>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</si>
  <si>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</si>
  <si>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</si>
  <si>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</si>
  <si>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</si>
  <si>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</si>
  <si>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</si>
  <si>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</si>
  <si>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</si>
  <si>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</si>
  <si>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</si>
  <si>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</si>
  <si>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</si>
  <si>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</si>
  <si>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</si>
  <si>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</si>
  <si>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</si>
  <si>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</si>
  <si>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</si>
  <si>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</si>
  <si>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</si>
  <si>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</si>
  <si>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</si>
  <si>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</si>
  <si>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</si>
  <si>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</si>
  <si>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</si>
  <si>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</si>
  <si>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</si>
  <si>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</si>
  <si>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</si>
  <si>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</si>
  <si>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</si>
  <si>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</si>
  <si>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</si>
  <si>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</si>
  <si>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</si>
  <si>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</si>
  <si>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</si>
  <si>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</si>
  <si>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</si>
  <si>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</si>
  <si>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</si>
  <si>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</si>
  <si>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</si>
  <si>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</si>
  <si>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</si>
  <si>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</si>
  <si>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</si>
  <si>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</si>
  <si>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</si>
  <si>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</si>
  <si>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</si>
  <si>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</si>
  <si>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</si>
  <si>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</si>
  <si>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</si>
  <si>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</si>
  <si>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</si>
  <si>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</si>
  <si>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</si>
  <si>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</si>
  <si>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</si>
  <si>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</si>
  <si>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</si>
  <si>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</si>
  <si>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</si>
  <si>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</si>
  <si>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</si>
  <si>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</si>
  <si>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</si>
  <si>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</si>
  <si>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</si>
  <si>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</si>
  <si>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</si>
  <si>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</si>
  <si>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</si>
  <si>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</si>
  <si>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</si>
  <si>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</si>
  <si>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</si>
  <si>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</si>
  <si>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</si>
  <si>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</si>
  <si>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</si>
  <si>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</si>
  <si>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</si>
  <si>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</si>
  <si>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</si>
  <si>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</si>
  <si>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</si>
  <si>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</si>
  <si>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</si>
  <si>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</si>
  <si>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</si>
  <si>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</si>
  <si>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</si>
  <si>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</si>
  <si>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</si>
  <si>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</si>
  <si>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</si>
  <si>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</si>
  <si>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</si>
  <si>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</si>
  <si>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</si>
  <si>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</si>
  <si>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</si>
  <si>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</si>
  <si>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</si>
  <si>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</si>
  <si>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</si>
  <si>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</si>
  <si>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</si>
  <si>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</si>
  <si>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</si>
  <si>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</si>
  <si>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</si>
  <si>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</si>
  <si>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</si>
  <si>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</si>
  <si>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</si>
  <si>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</si>
  <si>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</si>
  <si>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</si>
  <si>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</si>
  <si>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</si>
  <si>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</si>
  <si>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</si>
  <si>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</si>
  <si>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</si>
  <si>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</si>
  <si>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</si>
  <si>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</si>
  <si>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</si>
  <si>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</si>
  <si>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</si>
  <si>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</si>
  <si>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</si>
  <si>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</si>
  <si>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</si>
  <si>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</si>
  <si>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</si>
  <si>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</si>
  <si>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</si>
  <si>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</si>
  <si>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</si>
  <si>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</si>
  <si>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</si>
  <si>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</si>
  <si>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</si>
  <si>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</si>
  <si>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</si>
  <si>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</si>
  <si>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</si>
  <si>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</si>
  <si>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</si>
  <si>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</si>
  <si>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</si>
  <si>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</si>
  <si>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</si>
  <si>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</si>
  <si>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</si>
  <si>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</si>
  <si>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</si>
  <si>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</si>
  <si>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</si>
  <si>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</si>
  <si>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</si>
  <si>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</si>
  <si>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</si>
  <si>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</si>
  <si>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</si>
  <si>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</si>
  <si>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</si>
  <si>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</si>
  <si>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</si>
  <si>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</si>
  <si>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</si>
  <si>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</si>
  <si>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</si>
  <si>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</si>
  <si>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</si>
  <si>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</si>
  <si>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</si>
  <si>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</si>
  <si>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</si>
  <si>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</si>
  <si>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</si>
  <si>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</si>
  <si>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</si>
  <si>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</si>
  <si>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</si>
  <si>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</si>
  <si>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</si>
  <si>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</si>
  <si>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</si>
  <si>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</si>
  <si>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</si>
  <si>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</si>
  <si>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</si>
  <si>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</si>
  <si>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</si>
  <si>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</si>
  <si>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</si>
  <si>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</si>
  <si>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</si>
  <si>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</si>
  <si>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</si>
  <si>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</si>
  <si>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</si>
  <si>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</si>
  <si>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</si>
  <si>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</si>
  <si>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</si>
  <si>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</si>
  <si>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</si>
  <si>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</si>
  <si>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</si>
  <si>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</si>
  <si>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</si>
  <si>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</si>
  <si>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</si>
  <si>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</si>
  <si>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</si>
  <si>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</si>
  <si>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</si>
  <si>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</si>
  <si>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</si>
  <si>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</si>
  <si>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</si>
  <si>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</si>
  <si>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</si>
  <si>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</si>
  <si>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</si>
  <si>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</si>
  <si>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</si>
  <si>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</si>
  <si>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</si>
  <si>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</si>
  <si>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</si>
  <si>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</si>
  <si>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</si>
  <si>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</si>
  <si>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</si>
  <si>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</si>
  <si>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</si>
  <si>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</si>
  <si>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</si>
  <si>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</si>
  <si>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</si>
  <si>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</si>
  <si>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</si>
  <si>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</si>
  <si>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</si>
  <si>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</si>
  <si>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</si>
  <si>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</si>
  <si>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</si>
  <si>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</si>
  <si>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</si>
  <si>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</si>
  <si>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</si>
  <si>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</si>
  <si>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</si>
  <si>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</si>
  <si>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</si>
  <si>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</si>
  <si>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</si>
  <si>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</si>
  <si>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</si>
  <si>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</si>
  <si>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</si>
  <si>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</si>
  <si>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</si>
  <si>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</si>
  <si>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</si>
  <si>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</si>
  <si>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</si>
  <si>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</si>
  <si>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</si>
  <si>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</si>
  <si>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</si>
  <si>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</si>
  <si>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</si>
  <si>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</si>
  <si>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</si>
  <si>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</si>
  <si>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</si>
  <si>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</si>
  <si>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</si>
  <si>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</si>
  <si>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</si>
  <si>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</si>
  <si>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</si>
  <si>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</si>
  <si>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</si>
  <si>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</si>
  <si>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</si>
  <si>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</si>
  <si>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</si>
  <si>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</si>
  <si>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</si>
  <si>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</si>
  <si>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</si>
  <si>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</si>
  <si>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</si>
  <si>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</si>
  <si>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</si>
  <si>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</si>
  <si>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</si>
  <si>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</si>
  <si>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</si>
  <si>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</si>
  <si>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</si>
  <si>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</si>
  <si>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</si>
  <si>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</si>
  <si>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</si>
  <si>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</si>
  <si>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</si>
  <si>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</si>
  <si>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</si>
  <si>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</si>
  <si>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</si>
  <si>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</si>
  <si>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</si>
  <si>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</si>
  <si>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</si>
  <si>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</si>
  <si>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</si>
  <si>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</si>
  <si>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</si>
  <si>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</si>
  <si>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</si>
  <si>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</si>
  <si>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</si>
  <si>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</si>
  <si>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</si>
  <si>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</si>
  <si>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</si>
  <si>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</si>
  <si>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</si>
  <si>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</si>
  <si>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</si>
  <si>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</si>
  <si>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</si>
  <si>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</si>
  <si>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</si>
  <si>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</si>
  <si>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</si>
  <si>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</si>
  <si>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</si>
  <si>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</si>
  <si>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</si>
  <si>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</si>
  <si>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</si>
  <si>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</si>
  <si>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</si>
  <si>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</si>
  <si>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</si>
  <si>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</si>
  <si>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</si>
  <si>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</si>
  <si>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</si>
  <si>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</si>
  <si>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</si>
  <si>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</si>
  <si>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</si>
  <si>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</si>
  <si>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</si>
  <si>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</si>
  <si>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</si>
  <si>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</si>
  <si>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</si>
  <si>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</si>
  <si>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</si>
  <si>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</si>
  <si>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</si>
  <si>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</si>
  <si>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</si>
  <si>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</si>
  <si>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</si>
  <si>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</si>
  <si>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</si>
  <si>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</si>
  <si>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</si>
  <si>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</si>
  <si>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</si>
  <si>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</si>
  <si>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</si>
  <si>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</si>
  <si>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</si>
  <si>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</si>
  <si>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</si>
  <si>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</si>
  <si>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</si>
  <si>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</si>
  <si>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</si>
  <si>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</si>
  <si>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</si>
  <si>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</si>
  <si>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</si>
  <si>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</si>
  <si>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</si>
  <si>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</si>
  <si>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</si>
  <si>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</si>
  <si>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</si>
  <si>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</si>
  <si>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</si>
  <si>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</si>
  <si>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</si>
  <si>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</si>
  <si>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</si>
  <si>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</si>
  <si>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</si>
  <si>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</si>
  <si>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</si>
  <si>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</si>
  <si>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</si>
  <si>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</si>
  <si>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</si>
  <si>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</si>
  <si>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</si>
  <si>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</si>
  <si>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</si>
  <si>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</si>
  <si>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</si>
  <si>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</si>
  <si>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</si>
  <si>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</si>
  <si>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</si>
  <si>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</si>
  <si>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</si>
  <si>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</si>
  <si>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</si>
  <si>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</si>
  <si>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</si>
  <si>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</si>
  <si>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</si>
  <si>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</si>
  <si>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</si>
  <si>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</si>
  <si>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</si>
  <si>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</si>
  <si>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</si>
  <si>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</si>
  <si>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</si>
  <si>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</si>
  <si>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</si>
  <si>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</si>
  <si>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</si>
  <si>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</si>
  <si>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</si>
  <si>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</si>
  <si>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</si>
  <si>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</si>
  <si>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</si>
  <si>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</si>
  <si>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</si>
  <si>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</si>
  <si>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</si>
  <si>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</si>
  <si>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</si>
  <si>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</si>
  <si>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</si>
  <si>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</si>
  <si>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</si>
  <si>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</si>
  <si>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</si>
  <si>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</si>
  <si>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</si>
  <si>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</si>
  <si>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</si>
  <si>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</si>
  <si>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</si>
  <si>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</si>
  <si>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</si>
  <si>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</si>
  <si>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</si>
  <si>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</si>
  <si>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</si>
  <si>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</si>
  <si>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</si>
  <si>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</si>
  <si>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</si>
  <si>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</si>
  <si>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</si>
  <si>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</si>
  <si>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</si>
  <si>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</si>
  <si>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</si>
  <si>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</si>
  <si>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</si>
  <si>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</si>
  <si>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</si>
  <si>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</si>
  <si>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</si>
  <si>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</si>
  <si>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</si>
  <si>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</si>
  <si>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</si>
  <si>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</si>
  <si>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</si>
  <si>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</si>
  <si>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</si>
  <si>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</si>
  <si>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</si>
  <si>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</si>
  <si>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</si>
  <si>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</si>
  <si>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</si>
  <si>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</si>
  <si>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</si>
  <si>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</si>
  <si>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</si>
  <si>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</si>
  <si>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</si>
  <si>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</si>
  <si>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</si>
  <si>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</si>
  <si>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</si>
  <si>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</si>
  <si>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</si>
  <si>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</si>
  <si>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</si>
  <si>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</si>
  <si>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</si>
  <si>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</si>
  <si>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</si>
  <si>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</si>
  <si>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</si>
  <si>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</si>
  <si>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</si>
  <si>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</si>
  <si>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</si>
  <si>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</si>
  <si>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</si>
  <si>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</si>
  <si>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</si>
  <si>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</si>
  <si>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</si>
  <si>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</si>
  <si>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</si>
  <si>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</si>
  <si>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</si>
  <si>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</si>
  <si>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</si>
  <si>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</si>
  <si>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</si>
  <si>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</si>
  <si>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</si>
  <si>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</si>
  <si>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</si>
  <si>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</si>
  <si>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</si>
  <si>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</si>
  <si>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</si>
  <si>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</si>
  <si>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</si>
  <si>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</si>
  <si>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</si>
  <si>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</si>
  <si>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</si>
  <si>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</si>
  <si>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</si>
  <si>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</si>
  <si>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</si>
  <si>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</si>
  <si>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</si>
  <si>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</si>
  <si>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</si>
  <si>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</si>
  <si>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</si>
  <si>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</si>
  <si>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</si>
  <si>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</si>
  <si>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</si>
  <si>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</si>
  <si>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</si>
  <si>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</si>
  <si>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</si>
  <si>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</si>
  <si>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</si>
  <si>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</si>
  <si>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</si>
  <si>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</si>
  <si>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</si>
  <si>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</si>
  <si>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</si>
  <si>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</si>
  <si>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</si>
  <si>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</si>
  <si>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</si>
  <si>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</si>
  <si>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</si>
  <si>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</si>
  <si>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</si>
  <si>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</si>
  <si>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</si>
  <si>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</si>
  <si>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</si>
  <si>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</si>
  <si>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</si>
  <si>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</si>
  <si>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</si>
  <si>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</si>
  <si>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</si>
  <si>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</si>
  <si>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</si>
  <si>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</si>
  <si>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</si>
  <si>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</si>
  <si>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</si>
  <si>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</si>
  <si>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</si>
  <si>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</si>
  <si>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</si>
  <si>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</si>
  <si>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</si>
  <si>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</si>
  <si>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</si>
  <si>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</si>
  <si>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</si>
  <si>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</si>
  <si>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</si>
  <si>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</si>
  <si>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</si>
  <si>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</si>
  <si>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</si>
  <si>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</si>
  <si>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</si>
  <si>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</si>
  <si>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</si>
  <si>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</si>
  <si>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</si>
  <si>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</si>
  <si>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</si>
  <si>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</si>
  <si>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</si>
  <si>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</si>
  <si>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</si>
  <si>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</si>
  <si>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</si>
  <si>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</si>
  <si>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</si>
  <si>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</si>
  <si>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</si>
  <si>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</si>
  <si>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</si>
  <si>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</si>
  <si>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</si>
  <si>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</si>
  <si>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</si>
  <si>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</si>
  <si>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</si>
  <si>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</si>
  <si>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</si>
  <si>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</si>
  <si>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</si>
  <si>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</si>
  <si>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</si>
  <si>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</si>
  <si>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</si>
  <si>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</si>
  <si>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</si>
  <si>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</si>
  <si>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</si>
  <si>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</si>
  <si>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</si>
  <si>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</si>
  <si>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</si>
  <si>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</si>
  <si>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</si>
  <si>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</si>
  <si>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</si>
  <si>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</si>
  <si>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</si>
  <si>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</si>
  <si>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</si>
  <si>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</si>
  <si>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</si>
  <si>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</si>
  <si>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</si>
  <si>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</si>
  <si>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</si>
  <si>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</si>
  <si>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</si>
  <si>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</si>
  <si>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</si>
  <si>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</si>
  <si>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</si>
  <si>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</si>
  <si>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</si>
  <si>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</si>
  <si>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</si>
  <si>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</si>
  <si>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</si>
  <si>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</si>
  <si>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</si>
  <si>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</si>
  <si>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</si>
  <si>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</si>
  <si>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</si>
  <si>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</si>
  <si>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</si>
  <si>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</si>
  <si>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</si>
  <si>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</si>
  <si>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</si>
  <si>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</si>
  <si>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</si>
  <si>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</si>
  <si>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</si>
  <si>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</si>
  <si>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</si>
  <si>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</si>
  <si>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</si>
  <si>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</si>
  <si>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</si>
  <si>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</si>
  <si>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</si>
  <si>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</si>
  <si>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</si>
  <si>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</si>
  <si>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</si>
  <si>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</si>
  <si>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</si>
  <si>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</si>
  <si>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</si>
  <si>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</si>
  <si>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</si>
  <si>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</si>
  <si>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</si>
  <si>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</si>
  <si>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</si>
  <si>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</si>
  <si>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</si>
  <si>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</si>
  <si>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</si>
  <si>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</si>
  <si>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</si>
  <si>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</si>
  <si>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</si>
  <si>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</si>
  <si>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</si>
  <si>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</si>
  <si>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</si>
  <si>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</si>
  <si>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</si>
  <si>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</si>
  <si>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</si>
  <si>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</si>
  <si>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</si>
  <si>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</si>
  <si>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</si>
  <si>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</si>
  <si>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</si>
  <si>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</si>
  <si>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</si>
  <si>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</si>
  <si>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</si>
  <si>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</si>
  <si>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</si>
  <si>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</si>
  <si>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</si>
  <si>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</si>
  <si>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</si>
  <si>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</si>
  <si>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</si>
  <si>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</si>
  <si>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</si>
  <si>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</si>
  <si>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</si>
  <si>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</si>
  <si>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</si>
  <si>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</si>
  <si>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</si>
  <si>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</si>
  <si>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</si>
  <si>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</si>
  <si>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</si>
  <si>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</si>
  <si>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</si>
  <si>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</si>
  <si>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</si>
  <si>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</si>
  <si>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</si>
  <si>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</si>
  <si>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</si>
  <si>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</si>
  <si>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</si>
  <si>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</si>
  <si>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</si>
  <si>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</si>
  <si>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</si>
  <si>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</si>
  <si>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</si>
  <si>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</si>
  <si>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</si>
  <si>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</si>
  <si>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</si>
  <si>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</si>
  <si>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</si>
  <si>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</si>
  <si>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</si>
  <si>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</si>
  <si>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</si>
  <si>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</si>
  <si>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</si>
  <si>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</si>
  <si>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</si>
  <si>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</si>
  <si>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</si>
  <si>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</si>
  <si>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</si>
  <si>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</si>
  <si>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</si>
  <si>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</si>
  <si>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</si>
  <si>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</si>
  <si>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</si>
  <si>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</si>
  <si>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</si>
  <si>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</si>
  <si>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</si>
  <si>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</si>
  <si>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</si>
  <si>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</si>
  <si>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</si>
  <si>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</si>
  <si>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</si>
  <si>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</si>
  <si>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</si>
  <si>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</si>
  <si>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</si>
  <si>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</si>
  <si>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</si>
  <si>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</si>
  <si>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</si>
  <si>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</si>
  <si>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</si>
  <si>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</si>
  <si>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</si>
  <si>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</si>
  <si>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</si>
  <si>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</si>
  <si>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</si>
  <si>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</si>
  <si>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</si>
  <si>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</si>
  <si>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</si>
  <si>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</si>
  <si>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</si>
  <si>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</si>
  <si>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</si>
  <si>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</si>
  <si>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</si>
  <si>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</si>
  <si>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</si>
  <si>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</si>
  <si>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</si>
  <si>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</si>
  <si>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</si>
  <si>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</si>
  <si>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</si>
  <si>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</si>
  <si>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</si>
  <si>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</si>
  <si>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</si>
  <si>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</si>
  <si>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</si>
  <si>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</si>
  <si>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</si>
  <si>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</si>
  <si>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</si>
  <si>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</si>
  <si>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</si>
  <si>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</si>
  <si>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</si>
  <si>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</si>
  <si>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</si>
  <si>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</si>
  <si>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</si>
  <si>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</si>
  <si>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</si>
  <si>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</si>
  <si>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</si>
  <si>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</si>
  <si>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</si>
  <si>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</si>
  <si>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</si>
  <si>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</si>
  <si>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</si>
  <si>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</si>
  <si>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</si>
  <si>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</si>
  <si>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</si>
  <si>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</si>
  <si>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</si>
  <si>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</si>
  <si>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</si>
  <si>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</si>
  <si>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</si>
  <si>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</si>
  <si>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</si>
  <si>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</si>
  <si>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</si>
  <si>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</si>
  <si>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</si>
  <si>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</si>
  <si>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</si>
  <si>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</si>
  <si>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</si>
  <si>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</si>
  <si>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</si>
  <si>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</si>
  <si>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</si>
  <si>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</si>
  <si>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</si>
  <si>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</si>
  <si>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</si>
  <si>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</si>
  <si>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</si>
  <si>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</si>
  <si>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</si>
  <si>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</si>
  <si>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</si>
  <si>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</si>
  <si>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</si>
  <si>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</si>
  <si>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</si>
  <si>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</si>
  <si>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</si>
  <si>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</si>
  <si>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</si>
  <si>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</si>
  <si>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</si>
  <si>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</si>
  <si>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</si>
  <si>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</si>
  <si>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</si>
  <si>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</si>
  <si>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</si>
  <si>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</si>
  <si>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</si>
  <si>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</si>
  <si>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</si>
  <si>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</si>
  <si>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</si>
  <si>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</si>
  <si>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</si>
  <si>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</si>
  <si>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</si>
  <si>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</si>
  <si>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</si>
  <si>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</si>
  <si>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</si>
  <si>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</si>
  <si>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</si>
  <si>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</si>
  <si>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</si>
  <si>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</si>
  <si>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</si>
  <si>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</si>
  <si>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</si>
  <si>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</si>
  <si>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</si>
  <si>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</si>
  <si>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</si>
  <si>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</si>
  <si>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</si>
  <si>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</si>
  <si>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</si>
  <si>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</si>
  <si>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</si>
  <si>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</si>
  <si>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</si>
  <si>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</si>
  <si>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</si>
  <si>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</si>
  <si>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</si>
  <si>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</si>
  <si>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</si>
  <si>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</si>
  <si>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</si>
  <si>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</si>
  <si>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</si>
  <si>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</si>
  <si>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</si>
  <si>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</si>
  <si>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</si>
  <si>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</si>
  <si>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</si>
  <si>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</si>
  <si>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</si>
  <si>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</si>
  <si>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</si>
  <si>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</si>
  <si>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</si>
  <si>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</si>
  <si>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</si>
  <si>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</si>
  <si>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</si>
  <si>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</si>
  <si>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</si>
  <si>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</si>
  <si>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</si>
  <si>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</si>
  <si>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</si>
  <si>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</si>
  <si>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</si>
  <si>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</si>
  <si>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</si>
  <si>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</si>
  <si>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</si>
  <si>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</si>
  <si>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</si>
  <si>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</si>
  <si>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</si>
  <si>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</si>
  <si>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</si>
  <si>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</si>
  <si>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</si>
  <si>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</si>
  <si>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</si>
  <si>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</si>
  <si>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</si>
  <si>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</si>
  <si>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</si>
  <si>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</si>
  <si>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</si>
  <si>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</si>
  <si>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</si>
  <si>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</si>
  <si>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</si>
  <si>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</si>
  <si>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</si>
  <si>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</si>
  <si>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</si>
  <si>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</si>
  <si>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</si>
  <si>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</si>
  <si>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</si>
  <si>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</si>
  <si>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</si>
  <si>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</si>
  <si>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</si>
  <si>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</si>
  <si>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</si>
  <si>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</si>
  <si>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</si>
  <si>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</si>
  <si>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</si>
  <si>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</si>
  <si>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</si>
  <si>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</si>
  <si>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</si>
  <si>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</si>
  <si>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</si>
  <si>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</si>
  <si>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</si>
  <si>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</si>
  <si>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</si>
  <si>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</si>
  <si>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</si>
  <si>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</si>
  <si>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</si>
  <si>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</si>
  <si>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</si>
  <si>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</si>
  <si>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</si>
  <si>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</si>
  <si>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</si>
  <si>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</si>
  <si>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</si>
  <si>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</si>
  <si>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</si>
  <si>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</si>
  <si>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</si>
  <si>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</si>
  <si>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</si>
  <si>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</si>
  <si>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</si>
  <si>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</si>
  <si>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</si>
  <si>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</si>
  <si>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</si>
  <si>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</si>
  <si>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</si>
  <si>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</si>
  <si>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</si>
  <si>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</si>
  <si>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</si>
  <si>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</si>
  <si>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</si>
  <si>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</si>
  <si>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</si>
  <si>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</si>
  <si>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</si>
  <si>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</si>
  <si>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</si>
  <si>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</si>
  <si>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</si>
  <si>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</si>
  <si>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</si>
  <si>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</si>
  <si>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</si>
  <si>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</si>
  <si>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</si>
  <si>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</si>
  <si>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</si>
  <si>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</si>
  <si>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</si>
  <si>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</si>
  <si>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</si>
  <si>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</si>
  <si>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</si>
  <si>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</si>
  <si>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</si>
  <si>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</si>
  <si>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</si>
  <si>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</si>
  <si>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</si>
  <si>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</si>
  <si>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</si>
  <si>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</si>
  <si>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</si>
  <si>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</si>
  <si>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</si>
  <si>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</si>
  <si>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</si>
  <si>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</si>
  <si>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</si>
  <si>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</si>
  <si>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</si>
  <si>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</si>
  <si>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</si>
  <si>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</si>
  <si>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</si>
  <si>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</si>
  <si>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</si>
  <si>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</si>
  <si>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</si>
  <si>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</si>
  <si>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</si>
  <si>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</si>
  <si>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</si>
  <si>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</si>
  <si>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</si>
  <si>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</si>
  <si>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</si>
  <si>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</si>
  <si>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</si>
  <si>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</si>
  <si>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</si>
  <si>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</si>
  <si>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</si>
  <si>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</si>
  <si>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</si>
  <si>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</si>
  <si>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</si>
  <si>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</si>
  <si>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</si>
  <si>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</si>
  <si>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</si>
  <si>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</si>
  <si>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</si>
  <si>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</si>
  <si>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</si>
  <si>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</si>
  <si>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</si>
  <si>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</si>
  <si>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</si>
  <si>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</si>
  <si>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</si>
  <si>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</si>
  <si>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</si>
  <si>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</si>
  <si>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</si>
  <si>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</si>
  <si>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</si>
  <si>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</si>
  <si>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</si>
  <si>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</si>
  <si>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</si>
  <si>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</si>
  <si>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</si>
  <si>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</si>
  <si>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</si>
  <si>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</si>
  <si>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</si>
  <si>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</si>
  <si>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</si>
  <si>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</si>
  <si>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</si>
  <si>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</si>
  <si>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</si>
  <si>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</si>
  <si>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</si>
  <si>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</si>
  <si>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</si>
  <si>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</si>
  <si>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</si>
  <si>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</si>
  <si>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</si>
  <si>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</si>
  <si>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</si>
  <si>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</si>
  <si>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</si>
  <si>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</si>
  <si>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</si>
  <si>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</si>
  <si>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</si>
  <si>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</si>
  <si>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</si>
  <si>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</si>
  <si>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</si>
  <si>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</si>
  <si>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</si>
  <si>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</si>
  <si>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</si>
  <si>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</si>
  <si>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</si>
  <si>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</si>
  <si>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</si>
  <si>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</si>
  <si>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</si>
  <si>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</si>
  <si>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</si>
  <si>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</si>
  <si>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</si>
  <si>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</si>
  <si>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</si>
  <si>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</si>
  <si>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</si>
  <si>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</si>
  <si>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</si>
  <si>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</si>
  <si>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</si>
  <si>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</si>
  <si>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</si>
  <si>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</si>
  <si>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</si>
  <si>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</si>
  <si>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</si>
  <si>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</si>
  <si>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</si>
  <si>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</si>
  <si>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</si>
  <si>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</si>
  <si>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</si>
  <si>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</si>
  <si>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</si>
  <si>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</si>
  <si>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</si>
  <si>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</si>
  <si>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</si>
  <si>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</si>
  <si>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</si>
  <si>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</si>
  <si>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</si>
  <si>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</si>
  <si>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</si>
  <si>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</si>
  <si>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</si>
  <si>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</si>
  <si>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</si>
  <si>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</si>
  <si>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</si>
  <si>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</si>
  <si>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</si>
  <si>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</si>
  <si>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</si>
  <si>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</si>
  <si>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</si>
  <si>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</si>
  <si>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</si>
  <si>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</si>
  <si>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</si>
  <si>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</si>
  <si>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</si>
  <si>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</si>
  <si>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</si>
  <si>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</si>
  <si>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</si>
  <si>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</si>
  <si>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</si>
  <si>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</si>
  <si>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</si>
  <si>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</si>
  <si>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</si>
  <si>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</si>
  <si>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</si>
  <si>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</si>
  <si>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</si>
  <si>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</si>
  <si>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</si>
  <si>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</si>
  <si>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</si>
  <si>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</si>
  <si>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</si>
  <si>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</si>
  <si>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</si>
  <si>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</si>
  <si>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</si>
  <si>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</si>
  <si>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</si>
  <si>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</si>
  <si>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</si>
  <si>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</si>
  <si>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</si>
  <si>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</si>
  <si>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</si>
  <si>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</si>
  <si>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</si>
  <si>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</si>
  <si>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</si>
  <si>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</si>
  <si>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</si>
  <si>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</si>
  <si>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</si>
  <si>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</si>
  <si>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</si>
  <si>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</si>
  <si>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</si>
  <si>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</si>
  <si>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</si>
  <si>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</si>
  <si>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</si>
  <si>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</si>
  <si>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</si>
  <si>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</si>
  <si>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</si>
  <si>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</si>
  <si>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</si>
  <si>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</si>
  <si>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</si>
  <si>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</si>
  <si>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</si>
  <si>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</si>
  <si>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</si>
  <si>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</si>
  <si>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</si>
  <si>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</si>
  <si>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</si>
  <si>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</si>
  <si>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</si>
  <si>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</si>
  <si>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</si>
  <si>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</si>
  <si>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</si>
  <si>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</si>
  <si>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</si>
  <si>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</si>
  <si>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</si>
  <si>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</si>
  <si>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</si>
  <si>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</si>
  <si>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</si>
  <si>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</si>
  <si>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</si>
  <si>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</si>
  <si>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</si>
  <si>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</si>
  <si>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</si>
  <si>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</si>
  <si>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</si>
  <si>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</si>
  <si>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</si>
  <si>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</si>
  <si>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</si>
  <si>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</si>
  <si>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</si>
  <si>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</si>
  <si>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</si>
  <si>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</si>
  <si>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</si>
  <si>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</si>
  <si>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</si>
  <si>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</si>
  <si>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</si>
  <si>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</si>
  <si>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</si>
  <si>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</si>
  <si>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</si>
  <si>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</si>
  <si>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</si>
  <si>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</si>
  <si>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</si>
  <si>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</si>
  <si>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</si>
  <si>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</si>
  <si>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</si>
  <si>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</si>
  <si>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</si>
  <si>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</si>
  <si>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</si>
  <si>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</si>
  <si>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</si>
  <si>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</si>
  <si>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</si>
  <si>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</si>
  <si>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</si>
  <si>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</si>
  <si>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</si>
  <si>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</si>
  <si>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</si>
  <si>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</si>
  <si>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</si>
  <si>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</si>
  <si>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</si>
  <si>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</si>
  <si>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</si>
  <si>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</si>
  <si>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</si>
  <si>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</si>
  <si>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</si>
  <si>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</si>
  <si>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</si>
  <si>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</si>
  <si>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</si>
  <si>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</si>
  <si>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</si>
  <si>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</si>
  <si>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</si>
  <si>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</si>
  <si>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</si>
  <si>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</si>
  <si>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</si>
  <si>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</si>
  <si>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</si>
  <si>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</si>
  <si>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</si>
  <si>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</si>
  <si>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</si>
  <si>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</si>
  <si>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</si>
  <si>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</si>
  <si>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</si>
  <si>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</si>
  <si>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</si>
  <si>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</si>
  <si>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</si>
  <si>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</si>
  <si>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</si>
  <si>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</si>
  <si>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</si>
  <si>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</si>
  <si>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</si>
  <si>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</si>
  <si>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</si>
  <si>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</si>
  <si>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</si>
  <si>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</si>
  <si>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</si>
  <si>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</si>
  <si>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</si>
  <si>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</si>
  <si>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</si>
  <si>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</si>
  <si>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</si>
  <si>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</si>
  <si>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</si>
  <si>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</si>
  <si>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</si>
  <si>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</si>
  <si>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</si>
  <si>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</si>
  <si>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</si>
  <si>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</si>
  <si>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</si>
  <si>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</si>
  <si>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</si>
  <si>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</si>
  <si>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</si>
  <si>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</si>
  <si>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</si>
  <si>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</si>
  <si>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</si>
  <si>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</si>
  <si>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</si>
  <si>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</si>
  <si>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</si>
  <si>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</si>
  <si>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</si>
  <si>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</si>
  <si>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</si>
  <si>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</si>
  <si>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</si>
  <si>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</si>
  <si>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</si>
  <si>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</si>
  <si>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</si>
  <si>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</si>
  <si>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</si>
  <si>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</si>
  <si>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</si>
  <si>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</si>
  <si>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</si>
  <si>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</si>
  <si>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</si>
  <si>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</si>
  <si>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</si>
  <si>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</si>
  <si>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</si>
  <si>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</si>
  <si>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</si>
  <si>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</si>
  <si>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</si>
  <si>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</si>
  <si>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</si>
  <si>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</si>
  <si>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</si>
  <si>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</si>
  <si>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</si>
  <si>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</si>
  <si>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</si>
  <si>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</si>
  <si>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</si>
  <si>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</si>
  <si>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</si>
  <si>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</si>
  <si>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</si>
  <si>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</si>
  <si>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</si>
  <si>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</si>
  <si>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</si>
  <si>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</si>
  <si>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</si>
  <si>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</si>
  <si>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</si>
  <si>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</si>
  <si>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</si>
  <si>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</si>
  <si>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</si>
  <si>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</si>
  <si>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</si>
  <si>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</si>
  <si>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</si>
  <si>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</si>
  <si>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</si>
  <si>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</si>
  <si>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</si>
  <si>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</si>
  <si>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</si>
  <si>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</si>
  <si>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</si>
  <si>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</si>
  <si>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</si>
  <si>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</si>
  <si>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</si>
  <si>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</si>
  <si>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</si>
  <si>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</si>
  <si>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</si>
  <si>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</si>
  <si>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</si>
  <si>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</si>
  <si>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</si>
  <si>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</si>
  <si>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</si>
  <si>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</si>
  <si>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</si>
  <si>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</si>
  <si>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</si>
  <si>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</si>
  <si>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</si>
  <si>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</si>
  <si>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</si>
  <si>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</si>
  <si>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</si>
  <si>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</si>
  <si>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</si>
  <si>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</si>
  <si>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</si>
  <si>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</si>
  <si>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</si>
  <si>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</si>
  <si>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</si>
  <si>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</si>
  <si>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</si>
  <si>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</si>
  <si>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</si>
  <si>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</si>
  <si>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</si>
  <si>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</si>
  <si>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</si>
  <si>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</si>
  <si>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</si>
  <si>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</si>
  <si>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</si>
  <si>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</si>
  <si>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</si>
  <si>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</si>
  <si>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</si>
  <si>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</si>
  <si>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</si>
  <si>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</si>
  <si>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</si>
  <si>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</si>
  <si>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</si>
  <si>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</si>
  <si>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</si>
  <si>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</si>
  <si>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</si>
  <si>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</si>
  <si>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</si>
  <si>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</si>
  <si>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</si>
  <si>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</si>
  <si>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</si>
  <si>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</si>
  <si>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</si>
  <si>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</si>
  <si>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</si>
  <si>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</si>
  <si>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</si>
  <si>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</si>
  <si>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</si>
  <si>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</si>
  <si>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</si>
  <si>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</si>
  <si>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</si>
  <si>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</si>
  <si>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</si>
  <si>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</si>
  <si>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</si>
  <si>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</si>
  <si>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</si>
  <si>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</si>
  <si>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</si>
  <si>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</si>
  <si>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</si>
  <si>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</si>
  <si>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</si>
  <si>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</si>
  <si>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</si>
  <si>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</si>
  <si>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</si>
  <si>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</si>
  <si>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</si>
  <si>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</si>
  <si>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</si>
  <si>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</si>
  <si>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</si>
  <si>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</si>
  <si>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</si>
  <si>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</si>
  <si>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</si>
  <si>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</si>
  <si>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</si>
  <si>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</si>
  <si>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</si>
  <si>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</si>
  <si>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</si>
  <si>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</si>
  <si>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</si>
  <si>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</si>
  <si>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</si>
  <si>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</si>
  <si>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</si>
  <si>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</si>
  <si>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</si>
  <si>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</si>
  <si>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</si>
  <si>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</si>
  <si>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</si>
  <si>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</si>
  <si>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</si>
  <si>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</si>
  <si>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</si>
  <si>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</si>
  <si>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</si>
  <si>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</si>
  <si>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</si>
  <si>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</si>
  <si>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</si>
  <si>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</si>
  <si>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</si>
  <si>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</si>
  <si>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</si>
  <si>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</si>
  <si>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</si>
  <si>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</si>
  <si>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</si>
  <si>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</si>
  <si>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</si>
  <si>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</si>
  <si>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</si>
  <si>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</si>
  <si>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</si>
  <si>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</si>
  <si>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</si>
  <si>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</si>
  <si>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</si>
  <si>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</si>
  <si>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</si>
  <si>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</si>
  <si>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</si>
  <si>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</si>
  <si>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</si>
  <si>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</si>
  <si>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</si>
  <si>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</si>
  <si>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</si>
  <si>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</si>
  <si>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</si>
  <si>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</si>
  <si>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</si>
  <si>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</si>
  <si>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</si>
  <si>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</si>
  <si>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</si>
  <si>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</si>
  <si>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</si>
  <si>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</si>
  <si>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</si>
  <si>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</si>
  <si>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</si>
  <si>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</si>
  <si>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</si>
  <si>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</si>
  <si>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</si>
  <si>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</si>
  <si>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</si>
  <si>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</si>
  <si>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</si>
  <si>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</si>
  <si>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</si>
  <si>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</si>
  <si>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</si>
  <si>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</si>
  <si>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</si>
  <si>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</si>
  <si>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</si>
  <si>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</si>
  <si>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</si>
  <si>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</si>
  <si>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</si>
  <si>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</si>
  <si>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</si>
  <si>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</si>
  <si>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</si>
  <si>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</si>
  <si>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</si>
  <si>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</si>
  <si>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</si>
  <si>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</si>
  <si>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</si>
  <si>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</si>
  <si>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</si>
  <si>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</si>
  <si>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</si>
  <si>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</si>
  <si>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</si>
  <si>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</si>
  <si>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</si>
  <si>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</si>
  <si>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</si>
  <si>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</si>
  <si>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</si>
  <si>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</si>
  <si>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</si>
  <si>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</si>
  <si>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</si>
  <si>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</si>
  <si>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</si>
  <si>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</si>
  <si>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</si>
  <si>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</si>
  <si>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</si>
  <si>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</si>
  <si>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</si>
  <si>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</si>
  <si>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</si>
  <si>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</si>
  <si>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</si>
  <si>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</si>
  <si>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</si>
  <si>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</si>
  <si>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</si>
  <si>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</si>
  <si>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</si>
  <si>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</si>
  <si>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</si>
  <si>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</si>
  <si>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</si>
  <si>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</si>
  <si>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</si>
  <si>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</si>
  <si>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</si>
  <si>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</si>
  <si>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</si>
  <si>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</si>
  <si>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</si>
  <si>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</si>
  <si>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</si>
  <si>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</si>
  <si>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</si>
  <si>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</si>
  <si>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</si>
  <si>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</si>
  <si>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</si>
  <si>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</si>
  <si>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</si>
  <si>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</si>
  <si>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</si>
  <si>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</si>
  <si>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</si>
  <si>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</si>
  <si>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</si>
  <si>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</si>
  <si>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</si>
  <si>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</si>
  <si>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</si>
  <si>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</si>
  <si>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</si>
  <si>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</si>
  <si>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</si>
  <si>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</si>
  <si>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</si>
  <si>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</si>
  <si>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</si>
  <si>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</si>
  <si>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</si>
  <si>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</si>
  <si>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</si>
  <si>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</si>
  <si>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</si>
  <si>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</si>
  <si>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</si>
  <si>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</si>
  <si>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</si>
  <si>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</si>
  <si>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</si>
  <si>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</si>
  <si>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</si>
  <si>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</si>
  <si>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</si>
  <si>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</si>
  <si>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</si>
  <si>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</si>
  <si>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</si>
  <si>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</si>
  <si>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</si>
  <si>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</si>
  <si>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</si>
  <si>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</si>
  <si>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</si>
  <si>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</si>
  <si>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</si>
  <si>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</si>
  <si>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</si>
  <si>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</si>
  <si>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</si>
  <si>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</si>
  <si>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</si>
  <si>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</si>
  <si>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</si>
  <si>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</si>
  <si>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</si>
  <si>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</si>
  <si>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</si>
  <si>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</si>
  <si>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</si>
  <si>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</si>
  <si>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</si>
  <si>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</si>
  <si>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</si>
  <si>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</si>
  <si>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</si>
  <si>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</si>
  <si>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</si>
  <si>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</si>
  <si>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</si>
  <si>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</si>
  <si>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</si>
  <si>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</si>
  <si>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</si>
  <si>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</si>
  <si>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</si>
  <si>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</si>
  <si>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</si>
  <si>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</si>
  <si>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</si>
  <si>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</si>
  <si>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</si>
  <si>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</si>
  <si>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</si>
  <si>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</si>
  <si>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</si>
  <si>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</si>
  <si>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</si>
  <si>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</si>
  <si>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</si>
  <si>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</si>
  <si>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</si>
  <si>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</si>
  <si>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</si>
  <si>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</si>
  <si>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</si>
  <si>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</si>
  <si>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</si>
  <si>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</si>
  <si>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</si>
  <si>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</si>
  <si>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</si>
  <si>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</si>
  <si>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</si>
  <si>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</si>
  <si>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</si>
  <si>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</si>
  <si>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</si>
  <si>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</si>
  <si>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</si>
  <si>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</si>
  <si>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</si>
  <si>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</si>
  <si>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</si>
  <si>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</si>
  <si>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</si>
  <si>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</si>
  <si>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</si>
  <si>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</si>
  <si>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</si>
  <si>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</si>
  <si>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</si>
  <si>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</si>
  <si>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</si>
  <si>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</si>
  <si>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</si>
  <si>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</si>
  <si>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</si>
  <si>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</si>
  <si>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</si>
  <si>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</si>
  <si>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</si>
  <si>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</si>
  <si>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</si>
  <si>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</si>
  <si>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</si>
  <si>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</si>
  <si>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</si>
  <si>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</si>
  <si>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</si>
  <si>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</si>
  <si>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</si>
  <si>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</si>
  <si>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</si>
  <si>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</si>
  <si>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</si>
  <si>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</si>
  <si>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</si>
  <si>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</si>
  <si>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</si>
  <si>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</si>
  <si>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</si>
  <si>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</si>
  <si>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</si>
  <si>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</si>
  <si>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</si>
  <si>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</si>
  <si>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</si>
  <si>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</si>
  <si>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</si>
  <si>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</si>
  <si>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</si>
  <si>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</si>
  <si>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</si>
  <si>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</si>
  <si>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</si>
  <si>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</si>
  <si>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</si>
  <si>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</si>
  <si>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</si>
  <si>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</si>
  <si>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</si>
  <si>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</si>
  <si>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</si>
  <si>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</si>
  <si>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</si>
  <si>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</si>
  <si>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</si>
  <si>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</si>
  <si>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</si>
  <si>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</si>
  <si>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</si>
  <si>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</si>
  <si>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</si>
  <si>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</si>
  <si>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</si>
  <si>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</si>
  <si>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</si>
  <si>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</si>
  <si>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</si>
  <si>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</si>
  <si>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</si>
  <si>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</si>
  <si>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</si>
  <si>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</si>
  <si>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</si>
  <si>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</si>
  <si>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</si>
  <si>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</si>
  <si>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</si>
  <si>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</si>
  <si>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</si>
  <si>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</si>
  <si>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</si>
  <si>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</si>
  <si>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</si>
  <si>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</si>
  <si>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</si>
  <si>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</si>
  <si>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</si>
  <si>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</si>
  <si>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</si>
  <si>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</si>
  <si>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</si>
  <si>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</si>
  <si>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</si>
  <si>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</si>
  <si>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</si>
  <si>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</si>
  <si>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</si>
  <si>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</si>
  <si>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</si>
  <si>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</si>
  <si>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</si>
  <si>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</si>
  <si>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</si>
  <si>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</si>
  <si>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</si>
  <si>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</si>
  <si>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</si>
  <si>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</si>
  <si>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</si>
  <si>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</si>
  <si>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</si>
  <si>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</si>
  <si>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</si>
  <si>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</si>
  <si>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</si>
  <si>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</si>
  <si>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</si>
  <si>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</si>
  <si>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</si>
  <si>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</si>
  <si>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</si>
  <si>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</si>
  <si>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</si>
  <si>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</si>
  <si>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</si>
  <si>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</si>
  <si>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</si>
  <si>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</si>
  <si>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</si>
  <si>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</si>
  <si>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</si>
  <si>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</si>
  <si>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</si>
  <si>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</si>
  <si>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</si>
  <si>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</si>
  <si>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</si>
  <si>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</si>
  <si>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</si>
  <si>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</si>
  <si>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</si>
  <si>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</si>
  <si>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</si>
  <si>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</si>
  <si>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</si>
  <si>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</si>
  <si>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</si>
  <si>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</si>
  <si>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</si>
  <si>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</si>
  <si>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</si>
  <si>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</si>
  <si>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</si>
  <si>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</si>
  <si>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</si>
  <si>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</si>
  <si>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</si>
  <si>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</si>
  <si>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</si>
  <si>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</si>
  <si>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</si>
  <si>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</si>
  <si>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</si>
  <si>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</si>
  <si>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</si>
  <si>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</si>
  <si>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</si>
  <si>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</si>
  <si>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</si>
  <si>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</si>
  <si>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</si>
  <si>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</si>
  <si>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</si>
  <si>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</si>
  <si>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</si>
  <si>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</si>
  <si>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</si>
  <si>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</si>
  <si>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</si>
  <si>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</si>
  <si>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</si>
  <si>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</si>
  <si>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</si>
  <si>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</si>
  <si>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</si>
  <si>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</si>
  <si>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</si>
  <si>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</si>
  <si>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</si>
  <si>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</si>
  <si>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</si>
  <si>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</si>
  <si>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</si>
  <si>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</si>
  <si>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</si>
  <si>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</si>
  <si>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</si>
  <si>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</si>
  <si>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</si>
  <si>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</si>
  <si>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</si>
  <si>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</si>
  <si>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</si>
  <si>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</si>
  <si>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</si>
  <si>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</si>
  <si>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</si>
  <si>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</si>
  <si>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</si>
  <si>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</si>
  <si>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</si>
  <si>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</si>
  <si>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</si>
  <si>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</si>
  <si>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</si>
  <si>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</si>
  <si>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</si>
  <si>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</si>
  <si>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</si>
  <si>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</si>
  <si>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</si>
  <si>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</si>
  <si>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</si>
  <si>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</si>
  <si>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</si>
  <si>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</si>
  <si>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</si>
  <si>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</si>
  <si>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</si>
  <si>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</si>
  <si>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</si>
  <si>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</si>
  <si>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</si>
  <si>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</si>
  <si>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</si>
  <si>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</si>
  <si>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</si>
  <si>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</si>
  <si>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</si>
  <si>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</si>
  <si>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</si>
  <si>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</si>
  <si>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</si>
  <si>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</si>
  <si>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</si>
  <si>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</si>
  <si>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</si>
  <si>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</si>
  <si>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</si>
  <si>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</si>
  <si>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</si>
  <si>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</si>
  <si>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</si>
  <si>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</si>
  <si>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</si>
  <si>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</si>
  <si>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</si>
  <si>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</si>
  <si>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</si>
  <si>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</si>
  <si>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</si>
  <si>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</si>
  <si>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</si>
  <si>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</si>
  <si>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</si>
  <si>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</si>
  <si>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</si>
  <si>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</si>
  <si>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</si>
  <si>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</si>
  <si>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</si>
  <si>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</si>
  <si>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</si>
  <si>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</si>
  <si>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</si>
  <si>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</si>
  <si>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</si>
  <si>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</si>
  <si>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</si>
  <si>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</si>
  <si>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</si>
  <si>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</si>
  <si>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</si>
  <si>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</si>
  <si>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</si>
  <si>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</si>
  <si>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</si>
  <si>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</si>
  <si>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</si>
  <si>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</si>
  <si>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</si>
  <si>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</si>
  <si>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</si>
  <si>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</si>
  <si>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</si>
  <si>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</si>
  <si>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</si>
  <si>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</si>
  <si>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</si>
  <si>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</si>
  <si>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</si>
  <si>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</si>
  <si>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</si>
  <si>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</si>
  <si>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</si>
  <si>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</si>
  <si>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</si>
  <si>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</si>
  <si>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</si>
  <si>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</si>
  <si>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</si>
  <si>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</si>
  <si>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</si>
  <si>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</si>
  <si>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</si>
  <si>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</si>
  <si>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</si>
  <si>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</si>
  <si>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</si>
  <si>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</si>
  <si>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</si>
  <si>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</si>
  <si>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</si>
  <si>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</si>
  <si>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</si>
  <si>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</si>
  <si>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</si>
  <si>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</si>
  <si>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</si>
  <si>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</si>
  <si>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</si>
  <si>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</si>
  <si>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</si>
  <si>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</si>
  <si>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</si>
  <si>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</si>
  <si>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</si>
  <si>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</si>
  <si>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</si>
  <si>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</si>
  <si>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</si>
  <si>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</si>
  <si>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</si>
  <si>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</si>
  <si>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</si>
  <si>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</si>
  <si>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</si>
  <si>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</si>
  <si>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</si>
  <si>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</si>
  <si>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</si>
  <si>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</si>
  <si>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</si>
  <si>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</si>
  <si>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</si>
  <si>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</si>
  <si>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</si>
  <si>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</si>
  <si>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</si>
  <si>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</si>
  <si>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</si>
  <si>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</si>
  <si>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</si>
  <si>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</si>
  <si>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</si>
  <si>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</si>
  <si>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</si>
  <si>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</si>
  <si>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</si>
  <si>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</si>
  <si>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</si>
  <si>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</si>
  <si>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</si>
  <si>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</si>
  <si>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</si>
  <si>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</si>
  <si>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</si>
  <si>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</si>
  <si>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</si>
  <si>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</si>
  <si>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</si>
  <si>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</si>
  <si>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</si>
  <si>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</si>
  <si>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</si>
  <si>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</si>
  <si>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</si>
  <si>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</si>
  <si>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</si>
  <si>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</si>
  <si>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</si>
  <si>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</si>
  <si>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</si>
  <si>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</si>
  <si>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</si>
  <si>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</si>
  <si>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</si>
  <si>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</si>
  <si>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</si>
  <si>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</si>
  <si>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</si>
  <si>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</si>
  <si>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</si>
  <si>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</si>
  <si>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</si>
  <si>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</si>
  <si>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</si>
  <si>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</si>
  <si>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</si>
  <si>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</si>
  <si>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</si>
  <si>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</si>
  <si>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</si>
  <si>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</si>
  <si>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</si>
  <si>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</si>
  <si>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</si>
  <si>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</si>
  <si>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</si>
  <si>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</si>
  <si>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</si>
  <si>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</si>
  <si>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</si>
  <si>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</si>
  <si>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</si>
  <si>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</si>
  <si>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</si>
  <si>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</si>
  <si>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</si>
  <si>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</si>
  <si>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</si>
  <si>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</si>
  <si>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</si>
  <si>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</si>
  <si>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</si>
  <si>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</si>
  <si>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</si>
  <si>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</si>
  <si>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</si>
  <si>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</si>
  <si>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</si>
  <si>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</si>
  <si>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</si>
  <si>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</si>
  <si>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</si>
  <si>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</si>
  <si>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</si>
  <si>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</si>
  <si>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</si>
  <si>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</si>
  <si>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</si>
  <si>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</si>
  <si>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</si>
  <si>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</si>
  <si>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</si>
  <si>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</si>
  <si>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</si>
  <si>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</si>
  <si>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</si>
  <si>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</si>
  <si>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</si>
  <si>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</si>
  <si>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</si>
  <si>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</si>
  <si>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</si>
  <si>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</si>
  <si>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</si>
  <si>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</si>
  <si>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</si>
  <si>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</si>
  <si>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</si>
  <si>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</si>
  <si>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</si>
  <si>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</si>
  <si>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</si>
  <si>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</si>
  <si>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</si>
  <si>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</si>
  <si>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</si>
  <si>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</si>
  <si>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</si>
  <si>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</si>
  <si>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</si>
  <si>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</si>
  <si>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</si>
  <si>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</si>
  <si>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</si>
  <si>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</si>
  <si>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</si>
  <si>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</si>
  <si>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</si>
  <si>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</si>
  <si>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</si>
  <si>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</si>
  <si>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</si>
  <si>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</si>
  <si>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</si>
  <si>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</si>
  <si>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</si>
  <si>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</si>
  <si>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</si>
  <si>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</si>
  <si>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</si>
  <si>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</si>
  <si>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</si>
  <si>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</si>
  <si>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</si>
  <si>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</si>
  <si>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</si>
  <si>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</si>
  <si>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</si>
  <si>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</si>
  <si>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</si>
  <si>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</si>
  <si>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</si>
  <si>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</si>
  <si>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</si>
  <si>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</si>
  <si>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</si>
  <si>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</si>
  <si>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</si>
  <si>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</si>
  <si>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</si>
  <si>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</si>
  <si>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</si>
  <si>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</si>
  <si>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</si>
  <si>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</si>
  <si>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</si>
  <si>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</si>
  <si>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</si>
  <si>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</si>
  <si>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</si>
  <si>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</si>
  <si>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</si>
  <si>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</si>
  <si>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</si>
  <si>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</si>
  <si>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</si>
  <si>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</si>
  <si>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</si>
  <si>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</si>
  <si>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</si>
  <si>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</si>
  <si>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</si>
  <si>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</si>
  <si>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</si>
  <si>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</si>
  <si>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</si>
  <si>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</si>
  <si>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</si>
  <si>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</si>
  <si>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</si>
  <si>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</si>
  <si>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</si>
  <si>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</si>
  <si>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</si>
  <si>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</si>
  <si>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</si>
  <si>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</si>
  <si>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</si>
  <si>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</si>
  <si>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</si>
  <si>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</si>
  <si>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</si>
  <si>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</si>
  <si>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</si>
  <si>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</si>
  <si>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</si>
  <si>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</si>
  <si>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</si>
  <si>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</si>
  <si>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</si>
  <si>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</si>
  <si>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</si>
  <si>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</si>
  <si>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</si>
  <si>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</si>
  <si>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</si>
  <si>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</si>
  <si>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</si>
  <si>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</si>
  <si>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</si>
  <si>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</si>
  <si>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</si>
  <si>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</si>
  <si>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</si>
  <si>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</si>
  <si>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</si>
  <si>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</si>
  <si>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</si>
  <si>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</si>
  <si>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</si>
  <si>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</si>
  <si>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</si>
  <si>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</si>
  <si>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</si>
  <si>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</si>
  <si>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</si>
  <si>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</si>
  <si>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</si>
  <si>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</si>
  <si>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</si>
  <si>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</si>
  <si>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</si>
  <si>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</si>
  <si>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</si>
  <si>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</si>
  <si>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</si>
  <si>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</si>
  <si>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</si>
  <si>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</si>
  <si>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</si>
  <si>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</si>
  <si>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</si>
  <si>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</si>
  <si>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</si>
  <si>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</si>
  <si>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</si>
  <si>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</si>
  <si>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</si>
  <si>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</si>
  <si>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</si>
  <si>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</si>
  <si>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</si>
  <si>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</si>
  <si>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</si>
  <si>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</si>
  <si>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</si>
  <si>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</si>
  <si>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</si>
  <si>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</si>
  <si>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</si>
  <si>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</si>
  <si>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</si>
  <si>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</si>
  <si>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</si>
  <si>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</si>
  <si>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</si>
  <si>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</si>
  <si>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</si>
  <si>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</si>
  <si>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</si>
  <si>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</si>
  <si>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</si>
  <si>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</si>
  <si>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</si>
  <si>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</si>
  <si>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</si>
  <si>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</si>
  <si>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</si>
  <si>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</si>
  <si>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</si>
  <si>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</si>
  <si>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</si>
  <si>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</si>
  <si>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</si>
  <si>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</si>
  <si>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</si>
  <si>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</si>
  <si>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</si>
  <si>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</si>
  <si>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</si>
  <si>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</si>
  <si>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</si>
  <si>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</si>
  <si>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</si>
  <si>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</si>
  <si>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</si>
  <si>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</si>
  <si>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</si>
  <si>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</si>
  <si>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</si>
  <si>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</si>
  <si>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</si>
  <si>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</si>
  <si>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</si>
  <si>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</si>
  <si>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</si>
  <si>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</si>
  <si>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</si>
  <si>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</si>
  <si>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</si>
  <si>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</si>
  <si>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</si>
  <si>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</si>
  <si>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</si>
  <si>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</si>
  <si>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</si>
  <si>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</si>
  <si>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</si>
  <si>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</si>
  <si>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</si>
  <si>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</si>
  <si>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</si>
  <si>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</si>
  <si>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</si>
  <si>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</si>
  <si>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</si>
  <si>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</si>
  <si>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</si>
  <si>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</si>
  <si>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</si>
  <si>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</si>
  <si>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</si>
  <si>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</si>
  <si>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</si>
  <si>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</si>
  <si>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</si>
  <si>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</si>
  <si>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</si>
  <si>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</si>
  <si>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</si>
  <si>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</si>
  <si>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</si>
  <si>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</si>
  <si>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</si>
  <si>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</si>
  <si>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</si>
  <si>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</si>
  <si>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</si>
  <si>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</si>
  <si>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</si>
  <si>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</si>
  <si>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</si>
  <si>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</si>
  <si>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</si>
  <si>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</si>
  <si>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</si>
  <si>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</si>
  <si>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</si>
  <si>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</si>
  <si>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</si>
  <si>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</si>
  <si>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</si>
  <si>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</si>
  <si>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</si>
  <si>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</si>
  <si>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</si>
  <si>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</si>
  <si>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</si>
  <si>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</si>
  <si>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</si>
  <si>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</si>
  <si>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</si>
  <si>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</si>
  <si>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</si>
  <si>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</si>
  <si>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</si>
  <si>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</si>
  <si>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</si>
  <si>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</si>
  <si>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</si>
  <si>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</si>
  <si>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</si>
  <si>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</si>
  <si>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</si>
  <si>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</si>
  <si>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</si>
  <si>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</si>
  <si>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</si>
  <si>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</si>
  <si>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</si>
  <si>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</si>
  <si>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</si>
  <si>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</si>
  <si>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</si>
  <si>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</si>
  <si>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</si>
  <si>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</si>
  <si>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</si>
  <si>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</si>
  <si>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</si>
  <si>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</si>
  <si>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</si>
  <si>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</si>
  <si>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</si>
  <si>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</si>
  <si>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</si>
  <si>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</si>
  <si>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</si>
  <si>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</si>
  <si>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</si>
  <si>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</si>
  <si>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</si>
  <si>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</si>
  <si>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</si>
  <si>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</si>
  <si>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</si>
  <si>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</si>
  <si>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</si>
  <si>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</si>
  <si>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</si>
  <si>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</si>
  <si>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</si>
  <si>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</si>
  <si>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</si>
  <si>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</si>
  <si>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</si>
  <si>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</si>
  <si>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</si>
  <si>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</si>
  <si>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</si>
  <si>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</si>
  <si>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</si>
  <si>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</si>
  <si>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</si>
  <si>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</si>
  <si>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</si>
  <si>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</si>
  <si>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</si>
  <si>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</si>
  <si>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</si>
  <si>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</si>
  <si>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</si>
  <si>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</si>
  <si>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</si>
  <si>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</si>
  <si>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</si>
  <si>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</si>
  <si>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</si>
  <si>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</si>
  <si>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</si>
  <si>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</si>
  <si>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</si>
  <si>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</si>
  <si>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</si>
  <si>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</si>
  <si>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</si>
  <si>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</si>
  <si>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</si>
  <si>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</si>
  <si>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</si>
  <si>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</si>
  <si>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</si>
  <si>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</si>
  <si>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</si>
  <si>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</si>
  <si>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</si>
  <si>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</si>
  <si>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</si>
  <si>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</si>
  <si>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</si>
  <si>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</si>
  <si>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</si>
  <si>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</si>
  <si>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</si>
  <si>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</si>
  <si>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</si>
  <si>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</si>
  <si>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</si>
  <si>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</si>
  <si>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</si>
  <si>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</si>
  <si>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</si>
  <si>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</si>
  <si>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</si>
  <si>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</si>
  <si>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</si>
  <si>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</si>
  <si>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</si>
  <si>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</si>
  <si>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</si>
  <si>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</si>
  <si>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</si>
  <si>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</si>
  <si>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</si>
  <si>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</si>
  <si>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</si>
  <si>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</si>
  <si>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</si>
  <si>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</si>
  <si>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</si>
  <si>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</si>
  <si>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</si>
  <si>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</si>
  <si>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</si>
  <si>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</si>
  <si>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</si>
  <si>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</si>
  <si>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</si>
  <si>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</si>
  <si>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</si>
  <si>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</si>
  <si>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</si>
  <si>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</si>
  <si>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</si>
  <si>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</si>
  <si>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</si>
  <si>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</si>
  <si>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</si>
  <si>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</si>
  <si>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</si>
  <si>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</si>
  <si>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</si>
  <si>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</si>
  <si>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</si>
  <si>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</si>
  <si>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</si>
  <si>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</si>
  <si>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</si>
  <si>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</si>
  <si>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</si>
  <si>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</si>
  <si>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</si>
  <si>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</si>
  <si>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</si>
  <si>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</si>
  <si>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</si>
  <si>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</si>
  <si>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</si>
  <si>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</si>
  <si>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</si>
  <si>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</si>
  <si>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</si>
  <si>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</si>
  <si>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</si>
  <si>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</si>
  <si>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</si>
  <si>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</si>
  <si>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</si>
  <si>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</si>
  <si>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</si>
  <si>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</si>
  <si>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</si>
  <si>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</si>
  <si>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</si>
  <si>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</si>
  <si>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</si>
  <si>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</si>
  <si>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</si>
  <si>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</si>
  <si>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</si>
  <si>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</si>
  <si>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</si>
  <si>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</si>
  <si>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</si>
  <si>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</si>
  <si>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</si>
  <si>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</si>
  <si>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</si>
  <si>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</si>
  <si>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</si>
  <si>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</si>
  <si>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</si>
  <si>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</si>
  <si>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</si>
  <si>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</si>
  <si>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</si>
  <si>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</si>
  <si>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</si>
  <si>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</si>
  <si>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</si>
  <si>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</si>
  <si>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</si>
  <si>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</si>
  <si>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</si>
  <si>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</si>
  <si>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</si>
  <si>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</si>
  <si>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</si>
  <si>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</si>
  <si>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</si>
  <si>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</si>
  <si>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</si>
  <si>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</si>
  <si>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</si>
  <si>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</si>
  <si>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</si>
  <si>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</si>
  <si>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</si>
  <si>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</si>
  <si>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</si>
  <si>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</si>
  <si>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</si>
  <si>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</si>
  <si>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</si>
  <si>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</si>
  <si>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</si>
  <si>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</si>
  <si>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</si>
  <si>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</si>
  <si>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</si>
  <si>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</si>
  <si>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</si>
  <si>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</si>
  <si>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</si>
  <si>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</si>
  <si>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</si>
  <si>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</si>
  <si>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</si>
  <si>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</si>
  <si>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</si>
  <si>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</si>
  <si>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</si>
  <si>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</si>
  <si>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</si>
  <si>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</si>
  <si>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</si>
  <si>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</si>
  <si>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</si>
  <si>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</si>
  <si>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</si>
  <si>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</si>
  <si>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</si>
  <si>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</si>
  <si>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</si>
  <si>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</si>
  <si>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</si>
  <si>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</si>
  <si>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</si>
  <si>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</si>
  <si>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</si>
  <si>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</si>
  <si>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</si>
  <si>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</si>
  <si>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</si>
  <si>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</si>
  <si>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</si>
  <si>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</si>
  <si>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</si>
  <si>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</si>
  <si>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</si>
  <si>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</si>
  <si>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</si>
  <si>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</si>
  <si>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</si>
  <si>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</si>
  <si>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</si>
  <si>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</si>
  <si>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</si>
  <si>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</si>
  <si>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</si>
  <si>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</si>
  <si>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</si>
  <si>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</si>
  <si>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</si>
  <si>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</si>
  <si>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</si>
  <si>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</si>
  <si>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</si>
  <si>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</si>
  <si>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</si>
  <si>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</si>
  <si>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</si>
  <si>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</si>
  <si>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</si>
  <si>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</si>
  <si>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</si>
  <si>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</si>
  <si>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</si>
  <si>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</si>
  <si>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</si>
  <si>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</si>
  <si>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</si>
  <si>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</si>
  <si>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</si>
  <si>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</si>
  <si>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</si>
  <si>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</si>
  <si>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</si>
  <si>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</si>
  <si>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</si>
  <si>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</si>
  <si>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</si>
  <si>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</si>
  <si>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</si>
  <si>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</si>
  <si>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</si>
  <si>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</si>
  <si>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</si>
  <si>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</si>
  <si>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</si>
  <si>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</si>
  <si>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</si>
  <si>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</si>
  <si>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</si>
  <si>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</si>
  <si>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</si>
  <si>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</si>
  <si>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</si>
  <si>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</si>
  <si>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</si>
  <si>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</si>
  <si>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</si>
  <si>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</si>
  <si>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</si>
  <si>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</si>
  <si>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</si>
  <si>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</si>
  <si>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</si>
  <si>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</si>
  <si>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</si>
  <si>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</si>
  <si>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</si>
  <si>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</si>
  <si>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</si>
  <si>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</si>
  <si>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</si>
  <si>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</si>
  <si>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</si>
  <si>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</si>
  <si>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</si>
  <si>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</si>
  <si>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</si>
  <si>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</si>
  <si>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</si>
  <si>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</si>
  <si>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</si>
  <si>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</si>
  <si>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</si>
  <si>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</si>
  <si>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</si>
  <si>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</si>
  <si>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</si>
  <si>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</si>
  <si>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</si>
  <si>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</si>
  <si>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</si>
  <si>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</si>
  <si>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</si>
  <si>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</si>
  <si>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</si>
  <si>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</si>
  <si>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</si>
  <si>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</si>
  <si>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</si>
  <si>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</si>
  <si>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</si>
  <si>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</si>
  <si>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</si>
  <si>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</si>
  <si>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</si>
  <si>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</si>
  <si>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</si>
  <si>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</si>
  <si>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</si>
  <si>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</si>
  <si>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</si>
  <si>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</si>
  <si>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</si>
  <si>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</si>
  <si>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</si>
  <si>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</si>
  <si>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</si>
  <si>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</si>
  <si>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</si>
  <si>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</si>
  <si>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</si>
  <si>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</si>
  <si>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</si>
  <si>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</si>
  <si>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</si>
  <si>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</si>
  <si>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</si>
  <si>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</si>
  <si>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</si>
  <si>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</si>
  <si>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</si>
  <si>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</si>
  <si>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</si>
  <si>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</si>
  <si>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</si>
  <si>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</si>
  <si>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</si>
  <si>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</si>
  <si>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</si>
  <si>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</si>
  <si>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</si>
  <si>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</si>
  <si>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</si>
  <si>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</si>
  <si>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</si>
  <si>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</si>
  <si>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</si>
  <si>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</si>
  <si>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</si>
  <si>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</si>
  <si>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</si>
  <si>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</si>
  <si>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</si>
  <si>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</si>
  <si>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</si>
  <si>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</si>
  <si>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</si>
  <si>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</si>
  <si>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</si>
  <si>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</si>
  <si>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</si>
  <si>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</si>
  <si>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</si>
  <si>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</si>
  <si>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</si>
  <si>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</si>
  <si>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</si>
  <si>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</si>
  <si>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</si>
  <si>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</si>
  <si>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</si>
  <si>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</si>
  <si>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</si>
  <si>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</si>
  <si>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</si>
  <si>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</si>
  <si>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</si>
  <si>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</si>
  <si>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</si>
  <si>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</si>
  <si>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</si>
  <si>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</si>
  <si>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</si>
  <si>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</si>
  <si>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</si>
  <si>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</si>
  <si>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</si>
  <si>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</si>
  <si>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</si>
  <si>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</si>
  <si>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</si>
  <si>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</si>
  <si>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</si>
  <si>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</si>
  <si>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</si>
  <si>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</si>
  <si>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</si>
  <si>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</si>
  <si>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</si>
  <si>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</si>
  <si>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</si>
  <si>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</si>
  <si>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</si>
  <si>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</si>
  <si>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</si>
  <si>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</si>
  <si>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</si>
  <si>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</si>
  <si>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</si>
  <si>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</si>
  <si>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</si>
  <si>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</si>
  <si>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</si>
  <si>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</si>
  <si>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</si>
  <si>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</si>
  <si>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</si>
  <si>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</si>
  <si>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</si>
  <si>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</si>
  <si>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</si>
  <si>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</si>
  <si>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</si>
  <si>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</si>
  <si>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</si>
  <si>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</si>
  <si>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</si>
  <si>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</si>
  <si>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</si>
  <si>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</si>
  <si>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</si>
  <si>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</si>
  <si>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</si>
  <si>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</si>
  <si>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</si>
  <si>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</si>
  <si>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</si>
  <si>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</si>
  <si>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</si>
  <si>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</si>
  <si>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</si>
  <si>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</si>
  <si>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</si>
  <si>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</si>
  <si>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</si>
  <si>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</si>
  <si>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</si>
  <si>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</si>
  <si>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</si>
  <si>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</si>
  <si>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</si>
  <si>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</si>
  <si>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</si>
  <si>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</si>
  <si>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</si>
  <si>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</si>
  <si>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</si>
  <si>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</si>
  <si>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</si>
  <si>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</si>
  <si>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</si>
  <si>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</si>
  <si>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</si>
  <si>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</si>
  <si>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</si>
  <si>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</si>
  <si>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</si>
  <si>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</si>
  <si>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</si>
  <si>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</si>
  <si>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</si>
  <si>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</si>
  <si>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</si>
  <si>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</si>
  <si>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</si>
  <si>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</si>
  <si>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</si>
  <si>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</si>
  <si>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</si>
  <si>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</si>
  <si>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</si>
  <si>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</si>
  <si>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</si>
  <si>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</si>
  <si>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</si>
  <si>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</si>
  <si>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</si>
  <si>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</si>
  <si>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</si>
  <si>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</si>
  <si>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</si>
  <si>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</si>
  <si>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</si>
  <si>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</si>
  <si>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</si>
  <si>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</si>
  <si>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</si>
  <si>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</si>
  <si>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</si>
  <si>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</si>
  <si>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</si>
  <si>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</si>
  <si>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</si>
  <si>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</si>
  <si>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</si>
  <si>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</si>
  <si>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</si>
  <si>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</si>
  <si>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</si>
  <si>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</si>
  <si>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</si>
  <si>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</si>
  <si>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</si>
  <si>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</si>
  <si>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</si>
  <si>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</si>
  <si>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</si>
  <si>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</si>
  <si>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</si>
  <si>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</si>
  <si>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</si>
  <si>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</si>
  <si>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</si>
  <si>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</si>
  <si>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</si>
  <si>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</si>
  <si>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</si>
  <si>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</si>
  <si>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</si>
  <si>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</si>
  <si>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</si>
  <si>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</si>
  <si>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</si>
  <si>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</si>
  <si>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</si>
  <si>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</si>
  <si>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</si>
  <si>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</si>
  <si>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</si>
  <si>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</si>
  <si>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</si>
  <si>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</si>
  <si>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</si>
  <si>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</si>
  <si>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</si>
  <si>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</si>
  <si>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</si>
  <si>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</si>
  <si>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</si>
  <si>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</si>
  <si>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</si>
  <si>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</si>
  <si>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</si>
  <si>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</si>
  <si>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</si>
  <si>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</si>
  <si>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</si>
  <si>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</si>
  <si>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</si>
  <si>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</si>
  <si>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</si>
  <si>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</si>
  <si>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</si>
  <si>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</si>
  <si>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</si>
  <si>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</si>
  <si>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</si>
  <si>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</si>
  <si>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</si>
  <si>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</si>
  <si>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</si>
  <si>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</si>
  <si>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</si>
  <si>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</si>
  <si>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</si>
  <si>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</si>
  <si>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</si>
  <si>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</si>
  <si>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</si>
  <si>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</si>
  <si>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</si>
  <si>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</si>
  <si>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</si>
  <si>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</si>
  <si>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</si>
  <si>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</si>
  <si>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</si>
  <si>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</si>
  <si>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</si>
  <si>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</si>
  <si>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</si>
  <si>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</si>
  <si>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</si>
  <si>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</si>
  <si>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</si>
  <si>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</si>
  <si>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</si>
  <si>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</si>
  <si>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</si>
  <si>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</si>
  <si>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</si>
  <si>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</si>
  <si>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</si>
  <si>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</si>
  <si>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</si>
  <si>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</si>
  <si>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</si>
  <si>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</si>
  <si>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</si>
  <si>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</si>
  <si>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</si>
  <si>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</si>
  <si>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</si>
  <si>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</si>
  <si>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</si>
  <si>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</si>
  <si>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</si>
  <si>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</si>
  <si>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</si>
  <si>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</si>
  <si>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</si>
  <si>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</si>
  <si>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</si>
  <si>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</si>
  <si>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</si>
  <si>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</si>
  <si>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</si>
  <si>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</si>
  <si>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</si>
  <si>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</si>
  <si>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</si>
  <si>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</si>
  <si>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</si>
  <si>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</si>
  <si>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</si>
  <si>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</si>
  <si>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</si>
  <si>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</si>
  <si>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</si>
  <si>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</si>
  <si>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</si>
  <si>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</si>
  <si>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</si>
  <si>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</si>
  <si>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</si>
  <si>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</si>
  <si>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</si>
  <si>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</si>
  <si>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</si>
  <si>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</si>
  <si>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</si>
  <si>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</si>
  <si>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</si>
  <si>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</si>
  <si>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</si>
  <si>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</si>
  <si>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</si>
  <si>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</si>
  <si>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</si>
  <si>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</si>
  <si>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</si>
  <si>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</si>
  <si>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</si>
  <si>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</si>
  <si>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</si>
  <si>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</si>
  <si>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</si>
  <si>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</si>
  <si>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</si>
  <si>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</si>
  <si>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</si>
  <si>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</si>
  <si>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</si>
  <si>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</si>
  <si>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</si>
  <si>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</si>
  <si>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</si>
  <si>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</si>
  <si>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</si>
  <si>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</si>
  <si>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</si>
  <si>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</si>
  <si>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</si>
  <si>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</si>
  <si>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</si>
  <si>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</si>
  <si>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</si>
  <si>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</si>
  <si>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</si>
  <si>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</si>
  <si>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</si>
  <si>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</si>
  <si>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</si>
  <si>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</si>
  <si>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</si>
  <si>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</si>
  <si>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</si>
  <si>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</si>
  <si>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</si>
  <si>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</si>
  <si>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</si>
  <si>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</si>
  <si>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</si>
  <si>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</si>
  <si>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</si>
  <si>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</si>
  <si>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</si>
  <si>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</si>
  <si>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</si>
  <si>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</si>
  <si>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</si>
  <si>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</si>
  <si>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</si>
  <si>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</si>
  <si>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</si>
  <si>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</si>
  <si>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</si>
  <si>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</si>
  <si>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</si>
  <si>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</si>
  <si>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</si>
  <si>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</si>
  <si>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</si>
  <si>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</si>
  <si>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</si>
  <si>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</si>
  <si>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</si>
  <si>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</si>
  <si>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</si>
  <si>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</si>
  <si>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</si>
  <si>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</si>
  <si>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</si>
  <si>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</si>
  <si>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</si>
  <si>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</si>
  <si>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</si>
  <si>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</si>
  <si>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</si>
  <si>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</si>
  <si>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</si>
  <si>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</si>
  <si>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</si>
  <si>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</si>
  <si>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</si>
  <si>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</si>
  <si>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</si>
  <si>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</si>
  <si>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</si>
  <si>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</si>
  <si>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</si>
  <si>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</si>
  <si>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</si>
  <si>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</si>
  <si>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</si>
  <si>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</si>
  <si>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</si>
  <si>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</si>
  <si>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</si>
  <si>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</si>
  <si>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</si>
  <si>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</si>
  <si>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</si>
  <si>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</si>
  <si>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</si>
  <si>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</si>
  <si>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</si>
  <si>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</si>
  <si>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</si>
  <si>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</si>
  <si>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</si>
  <si>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</si>
  <si>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</si>
  <si>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</si>
  <si>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</si>
  <si>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</si>
  <si>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</si>
  <si>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</si>
  <si>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</si>
  <si>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</si>
  <si>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</si>
  <si>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</si>
  <si>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</si>
  <si>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</si>
  <si>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</si>
  <si>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</si>
  <si>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</si>
  <si>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</si>
  <si>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</si>
  <si>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</si>
  <si>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</si>
  <si>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</si>
  <si>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</si>
  <si>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</si>
  <si>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</si>
  <si>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</si>
  <si>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</si>
  <si>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</si>
  <si>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</si>
  <si>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</si>
  <si>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</si>
  <si>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</si>
  <si>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</si>
  <si>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</si>
  <si>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</si>
  <si>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</si>
  <si>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</si>
  <si>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</si>
  <si>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</si>
  <si>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</si>
  <si>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</si>
  <si>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</si>
  <si>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</si>
  <si>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</si>
  <si>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</si>
  <si>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</si>
  <si>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</si>
  <si>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</si>
  <si>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</si>
  <si>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</si>
  <si>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</si>
  <si>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</si>
  <si>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</si>
  <si>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</si>
  <si>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</si>
  <si>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</si>
  <si>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</si>
  <si>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</si>
  <si>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</si>
  <si>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</si>
  <si>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</si>
  <si>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</si>
  <si>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</si>
  <si>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</si>
  <si>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</si>
  <si>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</si>
  <si>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</si>
  <si>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</si>
  <si>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</si>
  <si>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</si>
  <si>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</si>
  <si>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</si>
  <si>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</si>
  <si>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</si>
  <si>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</si>
  <si>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</si>
  <si>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</si>
  <si>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</si>
  <si>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</si>
  <si>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</si>
  <si>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</si>
  <si>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</si>
  <si>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</si>
  <si>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</si>
  <si>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</si>
  <si>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</si>
  <si>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</si>
  <si>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</si>
  <si>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</si>
  <si>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</si>
  <si>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</si>
  <si>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</si>
  <si>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</si>
  <si>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</si>
  <si>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</si>
  <si>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</si>
  <si>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</si>
  <si>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</si>
  <si>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</si>
  <si>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</si>
  <si>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</si>
  <si>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</si>
  <si>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</si>
  <si>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</si>
  <si>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</si>
  <si>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</si>
  <si>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</si>
  <si>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</si>
  <si>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</si>
  <si>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</si>
  <si>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</si>
  <si>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</si>
  <si>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</si>
  <si>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</si>
  <si>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</si>
  <si>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</si>
  <si>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</si>
  <si>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</si>
  <si>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</si>
  <si>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</si>
  <si>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</si>
  <si>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</si>
  <si>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</si>
  <si>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</si>
  <si>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</si>
  <si>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</si>
  <si>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</si>
  <si>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</si>
  <si>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</si>
  <si>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</si>
  <si>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</si>
  <si>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</si>
  <si>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</si>
  <si>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</si>
  <si>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</si>
  <si>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</si>
  <si>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</si>
  <si>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</si>
  <si>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</si>
  <si>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</si>
  <si>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</si>
  <si>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</si>
  <si>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</si>
  <si>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</si>
  <si>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</si>
  <si>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</si>
  <si>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</si>
  <si>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</si>
  <si>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</si>
  <si>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</si>
  <si>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</si>
  <si>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</si>
  <si>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</si>
  <si>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</si>
  <si>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</si>
  <si>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</si>
  <si>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</si>
  <si>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</si>
  <si>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</si>
  <si>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</si>
  <si>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</si>
  <si>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</si>
  <si>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</si>
  <si>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</si>
  <si>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</si>
  <si>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</si>
  <si>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</si>
  <si>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</si>
  <si>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</si>
  <si>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</si>
  <si>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</si>
  <si>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</si>
  <si>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</si>
  <si>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</si>
  <si>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</si>
  <si>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</si>
  <si>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</si>
  <si>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</si>
  <si>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</si>
  <si>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</si>
  <si>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</si>
  <si>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</si>
  <si>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</si>
  <si>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</si>
  <si>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</si>
  <si>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</si>
  <si>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</si>
  <si>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</si>
  <si>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</si>
  <si>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</si>
  <si>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</si>
  <si>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</si>
  <si>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</si>
  <si>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</si>
  <si>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</si>
  <si>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</si>
  <si>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</si>
  <si>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</si>
  <si>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</si>
  <si>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</si>
  <si>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</si>
  <si>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</si>
  <si>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</si>
  <si>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</si>
  <si>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</si>
  <si>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</si>
  <si>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</si>
  <si>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</si>
  <si>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</si>
  <si>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</si>
  <si>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</si>
  <si>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</si>
  <si>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</si>
  <si>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</si>
  <si>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</si>
  <si>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</si>
  <si>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</si>
  <si>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</si>
  <si>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</si>
  <si>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</si>
  <si>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</si>
  <si>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</si>
  <si>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</si>
  <si>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</si>
  <si>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</si>
  <si>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</si>
  <si>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</si>
  <si>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</si>
  <si>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</si>
  <si>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</si>
  <si>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</si>
  <si>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</si>
  <si>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</si>
  <si>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</si>
  <si>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</si>
  <si>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</si>
  <si>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</si>
  <si>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</si>
  <si>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</si>
  <si>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</si>
  <si>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</si>
  <si>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</si>
  <si>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</si>
  <si>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</si>
  <si>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</si>
  <si>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</si>
  <si>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</si>
  <si>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</si>
  <si>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</si>
  <si>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</si>
  <si>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</si>
  <si>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</si>
  <si>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</si>
  <si>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</si>
  <si>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</si>
  <si>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</si>
  <si>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</si>
  <si>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</si>
  <si>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</si>
  <si>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</si>
  <si>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</si>
  <si>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</si>
  <si>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</si>
  <si>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</si>
  <si>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</si>
  <si>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</si>
  <si>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</si>
  <si>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</si>
  <si>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</si>
  <si>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</si>
  <si>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</si>
  <si>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</si>
  <si>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</si>
  <si>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</si>
  <si>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</si>
  <si>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</si>
  <si>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</si>
  <si>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</si>
  <si>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</si>
  <si>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</si>
  <si>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</si>
  <si>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</si>
  <si>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</si>
  <si>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</si>
  <si>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</si>
  <si>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</si>
  <si>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</si>
  <si>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</si>
  <si>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</si>
  <si>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</si>
  <si>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</si>
  <si>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</si>
  <si>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</si>
  <si>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</si>
  <si>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</si>
  <si>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</si>
  <si>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</si>
  <si>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</si>
  <si>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</si>
  <si>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</si>
  <si>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</si>
  <si>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</si>
  <si>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</si>
  <si>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</si>
  <si>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</si>
  <si>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</si>
  <si>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</si>
  <si>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</si>
  <si>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</si>
  <si>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</si>
  <si>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</si>
  <si>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</si>
  <si>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</si>
  <si>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</si>
  <si>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</si>
  <si>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</si>
  <si>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</si>
  <si>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</si>
  <si>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</si>
  <si>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</si>
  <si>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</si>
  <si>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</si>
  <si>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</si>
  <si>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</si>
  <si>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</si>
  <si>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</si>
  <si>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</si>
  <si>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</si>
  <si>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</si>
  <si>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</si>
  <si>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</si>
  <si>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</si>
  <si>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</si>
  <si>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</si>
  <si>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</si>
  <si>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</si>
  <si>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</si>
  <si>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</si>
  <si>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</si>
  <si>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</si>
  <si>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</si>
  <si>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</si>
  <si>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</si>
  <si>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</si>
  <si>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</si>
  <si>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</si>
  <si>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</si>
  <si>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</si>
  <si>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</si>
  <si>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</si>
  <si>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</si>
  <si>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</si>
  <si>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</si>
  <si>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</si>
  <si>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</si>
  <si>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</si>
  <si>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</si>
  <si>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</si>
  <si>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</si>
  <si>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</si>
  <si>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</si>
  <si>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</si>
  <si>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</si>
  <si>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</si>
  <si>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</si>
  <si>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</si>
  <si>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</si>
  <si>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</si>
  <si>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</si>
  <si>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</si>
  <si>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</si>
  <si>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</si>
  <si>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</si>
  <si>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</si>
  <si>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</si>
  <si>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</si>
  <si>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</si>
  <si>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</si>
  <si>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</si>
  <si>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</si>
  <si>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</si>
  <si>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</si>
  <si>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</si>
  <si>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</si>
  <si>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</si>
  <si>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</si>
  <si>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</si>
  <si>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</si>
  <si>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</si>
  <si>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</si>
  <si>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</si>
  <si>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</si>
  <si>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</si>
  <si>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</si>
  <si>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</si>
  <si>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</si>
  <si>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</si>
  <si>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</si>
  <si>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</si>
  <si>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</si>
  <si>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</si>
  <si>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</si>
  <si>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</si>
  <si>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</si>
  <si>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</si>
  <si>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</si>
  <si>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</si>
  <si>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</si>
  <si>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</si>
  <si>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</si>
  <si>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</si>
  <si>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</si>
  <si>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</si>
  <si>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</si>
  <si>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</si>
  <si>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</si>
  <si>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</si>
  <si>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</si>
  <si>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</si>
  <si>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</si>
  <si>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</si>
  <si>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</si>
  <si>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</si>
  <si>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</si>
  <si>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</si>
  <si>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</si>
  <si>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</si>
  <si>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</si>
  <si>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</si>
  <si>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</si>
  <si>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</si>
  <si>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</si>
  <si>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</si>
  <si>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</si>
  <si>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</si>
  <si>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</si>
  <si>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</si>
  <si>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</si>
  <si>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</si>
  <si>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</si>
  <si>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</si>
  <si>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</si>
  <si>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</si>
  <si>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</si>
  <si>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</si>
  <si>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</si>
  <si>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</si>
  <si>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</si>
  <si>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</si>
  <si>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</si>
  <si>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</si>
  <si>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</si>
  <si>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</si>
  <si>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</si>
  <si>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</si>
  <si>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</si>
  <si>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</si>
  <si>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</si>
  <si>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</si>
  <si>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</si>
  <si>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</si>
  <si>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</si>
  <si>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</si>
  <si>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</si>
  <si>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</si>
  <si>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</si>
  <si>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</si>
  <si>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</si>
  <si>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</si>
  <si>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</si>
  <si>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</si>
  <si>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</si>
  <si>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</si>
  <si>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</si>
  <si>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</si>
  <si>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</si>
  <si>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</si>
  <si>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</si>
  <si>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</si>
  <si>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</si>
  <si>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</si>
  <si>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</si>
  <si>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</si>
  <si>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</si>
  <si>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</si>
  <si>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</si>
  <si>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</si>
  <si>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</si>
  <si>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</si>
  <si>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</si>
  <si>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</si>
  <si>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</si>
  <si>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</si>
  <si>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</si>
  <si>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</si>
  <si>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</si>
  <si>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</si>
  <si>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</si>
  <si>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</si>
  <si>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</si>
  <si>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</si>
  <si>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</si>
  <si>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</si>
  <si>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</si>
  <si>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</si>
  <si>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</si>
  <si>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</si>
  <si>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</si>
  <si>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</si>
  <si>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</si>
  <si>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</si>
  <si>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</si>
  <si>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</si>
  <si>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</si>
  <si>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</si>
  <si>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</si>
  <si>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</si>
  <si>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</si>
  <si>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</si>
  <si>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</si>
  <si>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</si>
  <si>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</si>
  <si>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</si>
  <si>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</si>
  <si>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</si>
  <si>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</si>
  <si>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</si>
  <si>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</si>
  <si>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</si>
  <si>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</si>
  <si>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</si>
  <si>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</si>
  <si>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</si>
  <si>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</si>
  <si>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</si>
  <si>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</si>
  <si>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</si>
  <si>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</si>
  <si>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</si>
  <si>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</si>
  <si>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</si>
  <si>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</si>
  <si>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</si>
  <si>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</si>
  <si>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</si>
  <si>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</si>
  <si>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</si>
  <si>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</si>
  <si>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</si>
  <si>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</si>
  <si>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</si>
  <si>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</si>
  <si>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</si>
  <si>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</si>
  <si>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</si>
  <si>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</si>
  <si>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</si>
  <si>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</si>
  <si>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</si>
  <si>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</si>
  <si>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</si>
  <si>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</si>
  <si>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</si>
  <si>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</si>
  <si>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</si>
  <si>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</si>
  <si>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</si>
  <si>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</si>
  <si>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</si>
  <si>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</si>
  <si>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</si>
  <si>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</si>
  <si>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</si>
  <si>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</si>
  <si>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</si>
  <si>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</si>
  <si>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</si>
  <si>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</si>
  <si>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</si>
  <si>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</si>
  <si>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</si>
  <si>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</si>
  <si>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</si>
  <si>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</si>
  <si>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</si>
  <si>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</si>
  <si>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</si>
  <si>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</si>
  <si>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</si>
  <si>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</si>
  <si>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</si>
  <si>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</si>
  <si>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</si>
  <si>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</si>
  <si>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</si>
  <si>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</si>
  <si>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</si>
  <si>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</si>
  <si>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</si>
  <si>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</si>
  <si>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</si>
  <si>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</si>
  <si>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</si>
  <si>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</si>
  <si>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</si>
  <si>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</si>
  <si>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</si>
  <si>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</si>
  <si>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</si>
  <si>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</si>
  <si>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</si>
  <si>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</si>
  <si>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</si>
  <si>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</si>
  <si>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</si>
  <si>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</si>
  <si>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</si>
  <si>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</si>
  <si>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</si>
  <si>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</si>
  <si>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</si>
  <si>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</si>
  <si>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</si>
  <si>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</si>
  <si>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</si>
  <si>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</si>
  <si>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</si>
  <si>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</si>
  <si>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</si>
  <si>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</si>
  <si>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</si>
  <si>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</si>
  <si>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</si>
  <si>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</si>
  <si>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</si>
  <si>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</si>
  <si>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</si>
  <si>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</si>
  <si>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</si>
  <si>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</si>
  <si>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</si>
  <si>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</si>
  <si>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</si>
  <si>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</si>
  <si>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</si>
  <si>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</si>
  <si>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</si>
  <si>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</si>
  <si>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</si>
  <si>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</si>
  <si>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</si>
  <si>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</si>
  <si>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</si>
  <si>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</si>
  <si>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</si>
  <si>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</si>
  <si>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</si>
  <si>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</si>
  <si>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</si>
  <si>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</si>
  <si>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</si>
  <si>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</si>
  <si>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</si>
  <si>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</si>
  <si>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</si>
  <si>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</si>
  <si>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</si>
  <si>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</si>
  <si>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</si>
  <si>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</si>
  <si>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</si>
  <si>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</si>
  <si>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</si>
  <si>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</si>
  <si>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</si>
  <si>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</si>
  <si>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</si>
  <si>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</si>
  <si>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</si>
  <si>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</si>
  <si>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</si>
  <si>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</si>
  <si>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</si>
  <si>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</si>
  <si>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</si>
  <si>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</si>
  <si>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</si>
  <si>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</si>
  <si>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</si>
  <si>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</si>
  <si>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</si>
  <si>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</si>
  <si>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</si>
  <si>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</si>
  <si>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</si>
  <si>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</si>
  <si>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</si>
  <si>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</si>
  <si>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</si>
  <si>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</si>
  <si>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</si>
  <si>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</si>
  <si>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</si>
  <si>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</si>
  <si>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</si>
  <si>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</si>
  <si>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</si>
  <si>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</si>
  <si>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</si>
  <si>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</si>
  <si>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</si>
  <si>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</si>
  <si>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</si>
  <si>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</si>
  <si>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</si>
  <si>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</si>
  <si>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</si>
  <si>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</si>
  <si>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</si>
  <si>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</si>
  <si>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</si>
  <si>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</si>
  <si>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</si>
  <si>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</si>
  <si>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</si>
  <si>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</si>
  <si>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</si>
  <si>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</si>
  <si>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</si>
  <si>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</si>
  <si>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</si>
  <si>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</si>
  <si>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</si>
  <si>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</si>
  <si>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</si>
  <si>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</si>
  <si>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</si>
  <si>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</si>
  <si>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</si>
  <si>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</si>
  <si>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</si>
  <si>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</si>
  <si>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</si>
  <si>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</si>
  <si>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</si>
  <si>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</si>
  <si>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</si>
  <si>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</si>
  <si>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</si>
  <si>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</si>
  <si>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</si>
  <si>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</si>
  <si>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</si>
  <si>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</si>
  <si>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</si>
  <si>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</si>
  <si>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</si>
  <si>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</si>
  <si>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</si>
  <si>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</si>
  <si>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</si>
  <si>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</si>
  <si>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</si>
  <si>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</si>
  <si>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</si>
  <si>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</si>
  <si>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</si>
  <si>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</si>
  <si>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</si>
  <si>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</si>
  <si>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</si>
  <si>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</si>
  <si>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</si>
  <si>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</si>
  <si>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</si>
  <si>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</si>
  <si>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</si>
  <si>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</si>
  <si>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</si>
  <si>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</si>
  <si>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</si>
  <si>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</si>
  <si>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</si>
  <si>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</si>
  <si>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</si>
  <si>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</si>
  <si>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</si>
  <si>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</si>
  <si>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</si>
  <si>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</si>
  <si>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</si>
  <si>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</si>
  <si>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</si>
  <si>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</si>
  <si>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</si>
  <si>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</si>
  <si>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</si>
  <si>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</si>
  <si>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</si>
  <si>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</si>
  <si>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</si>
  <si>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</si>
  <si>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</si>
  <si>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</si>
  <si>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</si>
  <si>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</si>
  <si>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</si>
  <si>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</si>
  <si>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</si>
  <si>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</si>
  <si>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</si>
  <si>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</si>
  <si>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</si>
  <si>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</si>
  <si>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</si>
  <si>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</si>
  <si>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</si>
  <si>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</si>
  <si>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</si>
  <si>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</si>
  <si>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</si>
  <si>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</si>
  <si>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</si>
  <si>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</si>
  <si>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</si>
  <si>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</si>
  <si>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</si>
  <si>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</si>
  <si>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</si>
  <si>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</si>
  <si>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</si>
  <si>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</si>
  <si>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</si>
  <si>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</si>
  <si>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</si>
  <si>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</si>
  <si>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</si>
  <si>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</si>
  <si>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</si>
  <si>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</si>
  <si>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</si>
  <si>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</si>
  <si>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</si>
  <si>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</si>
  <si>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</si>
  <si>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</si>
  <si>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</si>
  <si>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</si>
  <si>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</si>
  <si>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</si>
  <si>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</si>
  <si>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</si>
  <si>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</si>
  <si>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</si>
  <si>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</si>
  <si>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</si>
  <si>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</si>
  <si>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</si>
  <si>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</si>
  <si>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</si>
  <si>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</si>
  <si>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</si>
  <si>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</si>
  <si>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</si>
  <si>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</si>
  <si>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</si>
  <si>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</si>
  <si>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</si>
  <si>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</si>
  <si>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</si>
  <si>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</si>
  <si>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</si>
  <si>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</si>
  <si>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</si>
  <si>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</si>
  <si>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</si>
  <si>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</si>
  <si>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</si>
  <si>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</si>
  <si>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</si>
  <si>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</si>
  <si>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</si>
  <si>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</si>
  <si>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</si>
  <si>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</si>
  <si>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</si>
  <si>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</si>
  <si>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</si>
  <si>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</si>
  <si>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</si>
  <si>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</si>
  <si>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</si>
  <si>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</si>
  <si>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</si>
  <si>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</si>
  <si>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</si>
  <si>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</si>
  <si>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</si>
  <si>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</si>
  <si>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</si>
  <si>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</si>
  <si>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</si>
  <si>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</si>
  <si>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</si>
  <si>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</si>
  <si>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</si>
  <si>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</si>
  <si>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</si>
  <si>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</si>
  <si>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</si>
  <si>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</si>
  <si>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</si>
  <si>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</si>
  <si>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</si>
  <si>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</si>
  <si>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</si>
  <si>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</si>
  <si>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</si>
  <si>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</si>
  <si>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</si>
  <si>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</si>
  <si>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</si>
  <si>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</si>
  <si>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</si>
  <si>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</si>
  <si>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</si>
  <si>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</si>
  <si>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</si>
  <si>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</si>
  <si>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</si>
  <si>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</si>
  <si>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</si>
  <si>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</si>
  <si>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</si>
  <si>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</si>
  <si>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</si>
  <si>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</si>
  <si>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</si>
  <si>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</si>
  <si>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</si>
  <si>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</si>
  <si>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</si>
  <si>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</si>
  <si>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</si>
  <si>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</si>
  <si>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</si>
  <si>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</si>
  <si>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</si>
  <si>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</si>
  <si>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</si>
  <si>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</si>
  <si>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</si>
  <si>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</si>
  <si>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</si>
  <si>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</si>
  <si>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</si>
  <si>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</si>
  <si>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</si>
  <si>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</si>
  <si>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</si>
  <si>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</si>
  <si>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</si>
  <si>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</si>
  <si>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</si>
  <si>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</si>
  <si>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</si>
  <si>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</si>
  <si>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</si>
  <si>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</si>
  <si>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</si>
  <si>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</si>
  <si>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</si>
  <si>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</si>
  <si>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</si>
  <si>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</si>
  <si>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</si>
  <si>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</si>
  <si>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</si>
  <si>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</si>
  <si>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</si>
  <si>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</si>
  <si>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</si>
  <si>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</si>
  <si>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</si>
  <si>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</si>
  <si>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</si>
  <si>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</si>
  <si>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</si>
  <si>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</si>
  <si>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</si>
  <si>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</si>
  <si>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</si>
  <si>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</si>
  <si>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</si>
  <si>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</si>
  <si>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</si>
  <si>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</si>
  <si>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</si>
  <si>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</si>
  <si>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</si>
  <si>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</si>
  <si>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</si>
  <si>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</si>
  <si>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</si>
  <si>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</si>
  <si>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</si>
  <si>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</si>
  <si>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</si>
  <si>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</si>
  <si>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</si>
  <si>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</si>
  <si>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</si>
  <si>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</si>
  <si>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</si>
  <si>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</si>
  <si>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</si>
  <si>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</si>
  <si>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</si>
  <si>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</si>
  <si>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</si>
  <si>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</si>
  <si>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</si>
  <si>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</si>
  <si>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</si>
  <si>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</si>
  <si>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</si>
  <si>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</si>
  <si>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</si>
  <si>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</si>
  <si>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</si>
  <si>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</si>
  <si>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</si>
  <si>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</si>
  <si>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</si>
  <si>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</si>
  <si>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</si>
  <si>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</si>
  <si>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</si>
  <si>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</si>
  <si>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</si>
  <si>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</si>
  <si>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</si>
  <si>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</si>
  <si>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</si>
  <si>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</si>
  <si>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</si>
  <si>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</si>
  <si>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</si>
  <si>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</si>
  <si>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</si>
  <si>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</si>
  <si>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</si>
  <si>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</si>
  <si>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</si>
  <si>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</si>
  <si>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</si>
  <si>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</si>
  <si>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</si>
  <si>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</si>
  <si>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</si>
  <si>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</si>
  <si>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</si>
  <si>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</si>
  <si>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</si>
  <si>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</si>
  <si>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</si>
  <si>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</si>
  <si>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</si>
  <si>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</si>
  <si>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</si>
  <si>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</si>
  <si>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</si>
  <si>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</si>
  <si>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</si>
  <si>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</si>
  <si>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</si>
  <si>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</si>
  <si>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</si>
  <si>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</si>
  <si>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</si>
  <si>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</si>
  <si>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</si>
  <si>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</si>
  <si>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</si>
  <si>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</si>
  <si>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</si>
  <si>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</si>
  <si>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</si>
  <si>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</si>
  <si>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</si>
  <si>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</si>
  <si>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</si>
  <si>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</si>
  <si>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</si>
  <si>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</si>
  <si>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</si>
  <si>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</si>
  <si>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</si>
  <si>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</si>
  <si>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</si>
  <si>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</si>
  <si>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</si>
  <si>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</si>
  <si>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</si>
  <si>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</si>
  <si>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</si>
  <si>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</si>
  <si>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</si>
  <si>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</si>
  <si>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</si>
  <si>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</si>
  <si>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</si>
  <si>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</si>
  <si>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</si>
  <si>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</si>
  <si>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</si>
  <si>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</si>
  <si>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</si>
  <si>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</si>
  <si>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</si>
  <si>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</si>
  <si>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</si>
  <si>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</si>
  <si>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</si>
  <si>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</si>
  <si>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</si>
  <si>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</si>
  <si>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</si>
  <si>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</si>
  <si>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</si>
  <si>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</si>
  <si>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</si>
  <si>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</si>
  <si>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</si>
  <si>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</si>
  <si>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</si>
  <si>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</si>
  <si>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</si>
  <si>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</si>
  <si>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</si>
  <si>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</si>
  <si>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</si>
  <si>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</si>
  <si>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</si>
  <si>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</si>
  <si>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</si>
  <si>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</si>
  <si>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</si>
  <si>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</si>
  <si>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</si>
  <si>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</si>
  <si>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</si>
  <si>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</si>
  <si>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</si>
  <si>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</si>
  <si>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</si>
  <si>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</si>
  <si>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</si>
  <si>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</si>
  <si>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</si>
  <si>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</si>
  <si>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</si>
  <si>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</si>
  <si>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</si>
  <si>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</si>
  <si>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</si>
  <si>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</si>
  <si>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</si>
  <si>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</si>
  <si>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</si>
  <si>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</si>
  <si>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</si>
  <si>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</si>
  <si>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</si>
  <si>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</si>
  <si>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</si>
  <si>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</si>
  <si>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</si>
  <si>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</si>
  <si>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</si>
  <si>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</si>
  <si>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</si>
  <si>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</si>
  <si>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</si>
  <si>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</si>
  <si>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</si>
  <si>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</si>
  <si>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</si>
  <si>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</si>
  <si>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</si>
  <si>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</si>
  <si>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</si>
  <si>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</si>
  <si>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</si>
  <si>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</si>
  <si>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</si>
  <si>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</si>
  <si>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</si>
  <si>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</si>
  <si>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</si>
  <si>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</si>
  <si>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</si>
  <si>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</si>
  <si>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</si>
  <si>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</si>
  <si>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</si>
  <si>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</si>
  <si>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</si>
  <si>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</si>
  <si>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</si>
  <si>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</si>
  <si>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</si>
  <si>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</si>
  <si>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</si>
  <si>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</si>
  <si>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</si>
  <si>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</si>
  <si>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</si>
  <si>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</si>
  <si>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</si>
  <si>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</si>
  <si>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</si>
  <si>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</si>
  <si>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</si>
  <si>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</si>
  <si>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</si>
  <si>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</si>
  <si>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</si>
  <si>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</si>
  <si>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</si>
  <si>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</si>
  <si>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</si>
  <si>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</si>
  <si>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</si>
  <si>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</si>
  <si>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</si>
  <si>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</si>
  <si>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</si>
  <si>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</si>
  <si>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</si>
  <si>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</si>
  <si>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</si>
  <si>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</si>
  <si>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</si>
  <si>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</si>
  <si>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</si>
  <si>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</si>
  <si>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</si>
  <si>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</si>
  <si>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</si>
  <si>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</si>
  <si>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</si>
  <si>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</si>
  <si>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</si>
  <si>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</si>
  <si>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</si>
  <si>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</si>
  <si>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</si>
  <si>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</si>
  <si>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</si>
  <si>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</si>
  <si>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</si>
  <si>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</si>
  <si>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</si>
  <si>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</si>
  <si>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</si>
  <si>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</si>
  <si>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</si>
  <si>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</si>
  <si>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</si>
  <si>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</si>
  <si>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</si>
  <si>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</si>
  <si>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</si>
  <si>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</si>
  <si>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</si>
  <si>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</si>
  <si>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</si>
  <si>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</si>
  <si>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</si>
  <si>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</si>
  <si>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</si>
  <si>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</si>
  <si>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</si>
  <si>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</si>
  <si>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</si>
  <si>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</si>
  <si>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</si>
  <si>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</si>
  <si>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</si>
  <si>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</si>
  <si>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</si>
  <si>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</si>
  <si>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</si>
  <si>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</si>
  <si>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</si>
  <si>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</si>
  <si>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</si>
  <si>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</si>
  <si>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</si>
  <si>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</si>
  <si>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</si>
  <si>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</si>
  <si>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</si>
  <si>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</si>
  <si>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</si>
  <si>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</si>
  <si>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</si>
  <si>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</si>
  <si>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</si>
  <si>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</si>
  <si>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</si>
  <si>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</si>
  <si>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</si>
  <si>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</si>
  <si>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</si>
  <si>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</si>
  <si>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</si>
  <si>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</si>
  <si>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</si>
  <si>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</si>
  <si>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</si>
  <si>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</si>
  <si>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</si>
  <si>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</si>
  <si>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</si>
  <si>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</si>
  <si>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</si>
  <si>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</si>
  <si>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</si>
  <si>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</si>
  <si>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</si>
  <si>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</si>
  <si>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</si>
  <si>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</si>
  <si>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</si>
  <si>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</si>
  <si>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</si>
  <si>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</si>
  <si>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</si>
  <si>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</si>
  <si>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</si>
  <si>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</si>
  <si>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</si>
  <si>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</si>
  <si>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</si>
  <si>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</si>
  <si>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</si>
  <si>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</si>
  <si>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</si>
  <si>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</si>
  <si>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</si>
  <si>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</si>
  <si>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</si>
  <si>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</si>
  <si>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</si>
  <si>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</si>
  <si>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</si>
  <si>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</si>
  <si>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</si>
  <si>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</si>
  <si>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</si>
  <si>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</si>
  <si>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</si>
  <si>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</si>
  <si>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</si>
  <si>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</si>
  <si>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</si>
  <si>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</si>
  <si>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</si>
  <si>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</si>
  <si>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</si>
  <si>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</si>
  <si>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</si>
  <si>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</si>
  <si>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</si>
  <si>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</si>
  <si>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</si>
  <si>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</si>
  <si>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</si>
  <si>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</si>
  <si>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</si>
  <si>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</si>
  <si>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</si>
  <si>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</si>
  <si>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</si>
  <si>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</si>
  <si>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</si>
  <si>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</si>
  <si>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</si>
  <si>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</si>
  <si>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</si>
  <si>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</si>
  <si>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</si>
  <si>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</si>
  <si>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</si>
  <si>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</si>
  <si>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</si>
  <si>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</si>
  <si>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</si>
  <si>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</si>
  <si>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</si>
  <si>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</si>
  <si>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</si>
  <si>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</si>
  <si>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</si>
  <si>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</si>
  <si>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</si>
  <si>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</si>
  <si>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</si>
  <si>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</si>
  <si>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</si>
  <si>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</si>
  <si>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</si>
  <si>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</si>
  <si>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</si>
  <si>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</si>
  <si>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</si>
  <si>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</si>
  <si>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</si>
  <si>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</si>
  <si>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</si>
  <si>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</si>
  <si>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</si>
  <si>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</si>
  <si>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</si>
  <si>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</si>
  <si>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</si>
  <si>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</si>
  <si>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</si>
  <si>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</si>
  <si>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</si>
  <si>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</si>
  <si>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</si>
  <si>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</si>
  <si>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</si>
  <si>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</si>
  <si>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</si>
  <si>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</si>
  <si>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</si>
  <si>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</si>
  <si>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</si>
  <si>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</si>
  <si>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</si>
  <si>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</si>
  <si>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</si>
  <si>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</si>
  <si>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</si>
  <si>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</si>
  <si>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</si>
  <si>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</si>
  <si>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</si>
  <si>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</si>
  <si>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</si>
  <si>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</si>
  <si>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</si>
  <si>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</si>
  <si>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</si>
  <si>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</si>
  <si>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</si>
  <si>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</si>
  <si>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</si>
  <si>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</si>
  <si>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</si>
  <si>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</si>
  <si>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</si>
  <si>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</si>
  <si>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</si>
  <si>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</si>
  <si>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</si>
  <si>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</si>
  <si>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</si>
  <si>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</si>
  <si>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</si>
  <si>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</si>
  <si>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</si>
  <si>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</si>
  <si>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</si>
  <si>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</si>
  <si>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</si>
  <si>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</si>
  <si>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</si>
  <si>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</si>
  <si>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</si>
  <si>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</si>
  <si>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</si>
  <si>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</si>
  <si>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</si>
  <si>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</si>
  <si>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</si>
  <si>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</si>
  <si>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</si>
  <si>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</si>
  <si>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</si>
  <si>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</si>
  <si>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</si>
  <si>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</si>
  <si>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</si>
  <si>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</si>
  <si>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</si>
  <si>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</si>
  <si>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</si>
  <si>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</si>
  <si>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</si>
  <si>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</si>
  <si>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</si>
  <si>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</si>
  <si>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</si>
  <si>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</si>
  <si>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</si>
  <si>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</si>
  <si>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</si>
  <si>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</si>
  <si>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</si>
  <si>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</si>
  <si>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</si>
  <si>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</si>
  <si>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</si>
  <si>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</si>
  <si>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</si>
  <si>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</si>
  <si>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</si>
  <si>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</si>
  <si>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</si>
  <si>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</si>
  <si>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</si>
  <si>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</si>
  <si>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</si>
  <si>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</si>
  <si>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</si>
  <si>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</si>
  <si>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</si>
  <si>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</si>
  <si>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</si>
  <si>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</si>
  <si>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</si>
  <si>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</si>
  <si>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</si>
  <si>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</si>
  <si>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</si>
  <si>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</si>
  <si>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</si>
  <si>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</si>
  <si>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</si>
  <si>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</si>
  <si>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</si>
  <si>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</si>
  <si>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</si>
  <si>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</si>
  <si>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</si>
  <si>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</si>
  <si>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</si>
  <si>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</si>
  <si>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</si>
  <si>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</si>
  <si>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</si>
  <si>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</si>
  <si>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</si>
  <si>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</si>
  <si>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</si>
  <si>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</si>
  <si>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</si>
  <si>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</si>
  <si>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</si>
  <si>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</si>
  <si>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</si>
  <si>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</si>
  <si>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</si>
  <si>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</si>
  <si>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</si>
  <si>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</si>
  <si>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</si>
  <si>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</si>
  <si>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</si>
  <si>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</si>
  <si>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</si>
  <si>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</si>
  <si>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</si>
  <si>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</si>
  <si>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</si>
  <si>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</si>
  <si>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</si>
  <si>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</si>
  <si>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</si>
  <si>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</si>
  <si>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</si>
  <si>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</si>
  <si>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</si>
  <si>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</si>
  <si>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</si>
  <si>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</si>
  <si>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</si>
  <si>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</si>
  <si>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</si>
  <si>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</si>
  <si>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</si>
  <si>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</si>
  <si>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</si>
  <si>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</si>
  <si>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</si>
  <si>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</si>
  <si>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</si>
  <si>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</si>
  <si>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</si>
  <si>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</si>
  <si>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</si>
  <si>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</si>
  <si>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</si>
  <si>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</si>
  <si>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</si>
  <si>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</si>
  <si>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</si>
  <si>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</si>
  <si>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</si>
  <si>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</si>
  <si>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</si>
  <si>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</si>
  <si>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</si>
  <si>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</si>
  <si>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</si>
  <si>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</si>
  <si>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</si>
  <si>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</si>
  <si>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</si>
  <si>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</si>
  <si>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</si>
  <si>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</si>
  <si>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</si>
  <si>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</si>
  <si>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</si>
  <si>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</si>
  <si>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</si>
  <si>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</si>
  <si>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</si>
  <si>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</si>
  <si>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</si>
  <si>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</si>
  <si>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</si>
  <si>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</si>
  <si>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</si>
  <si>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</si>
  <si>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</si>
  <si>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</si>
  <si>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</si>
  <si>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</si>
  <si>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</si>
  <si>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</si>
  <si>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</si>
  <si>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</si>
  <si>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</si>
  <si>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</si>
  <si>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</si>
  <si>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</si>
  <si>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</si>
  <si>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</si>
  <si>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</si>
  <si>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</si>
  <si>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</si>
  <si>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</si>
  <si>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</si>
  <si>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</si>
  <si>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</si>
  <si>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</si>
  <si>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</si>
  <si>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</si>
  <si>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</si>
  <si>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</si>
  <si>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</si>
  <si>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</si>
  <si>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</si>
  <si>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</si>
  <si>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</si>
  <si>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</si>
  <si>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</si>
  <si>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</si>
  <si>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</si>
  <si>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</si>
  <si>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</si>
  <si>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</si>
  <si>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</si>
  <si>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</si>
  <si>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</si>
  <si>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</si>
  <si>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</si>
  <si>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</si>
  <si>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</si>
  <si>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</si>
  <si>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</si>
  <si>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</si>
  <si>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</si>
  <si>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</si>
  <si>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</si>
  <si>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</si>
  <si>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</si>
  <si>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</si>
  <si>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</si>
  <si>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</si>
  <si>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</si>
  <si>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</si>
  <si>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</si>
  <si>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</si>
  <si>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</si>
  <si>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</si>
  <si>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</si>
  <si>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</si>
  <si>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</si>
  <si>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</si>
  <si>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</si>
  <si>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</si>
  <si>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</si>
  <si>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</si>
  <si>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</si>
  <si>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</si>
  <si>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</si>
  <si>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</si>
  <si>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</si>
  <si>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</si>
  <si>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</si>
  <si>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</si>
  <si>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</si>
  <si>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</si>
  <si>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</si>
  <si>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</si>
  <si>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</si>
  <si>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</si>
  <si>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</si>
  <si>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</si>
  <si>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</si>
  <si>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</si>
  <si>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</si>
  <si>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</si>
  <si>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</si>
  <si>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</si>
  <si>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</si>
  <si>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</si>
  <si>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</si>
  <si>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</si>
  <si>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</si>
  <si>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</si>
  <si>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</si>
  <si>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</si>
  <si>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</si>
  <si>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</si>
  <si>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</si>
  <si>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</si>
  <si>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</si>
  <si>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</si>
  <si>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</si>
  <si>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</si>
  <si>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</si>
  <si>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</si>
  <si>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</si>
  <si>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</si>
  <si>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</si>
  <si>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</si>
  <si>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</si>
  <si>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</si>
  <si>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</si>
  <si>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</si>
  <si>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</si>
  <si>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</si>
  <si>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</si>
  <si>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</si>
  <si>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</si>
  <si>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</si>
  <si>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</si>
  <si>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</si>
  <si>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</si>
  <si>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</si>
  <si>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</si>
  <si>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</si>
  <si>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</si>
  <si>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</si>
  <si>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</si>
  <si>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</si>
  <si>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</si>
  <si>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</si>
  <si>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</si>
  <si>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</si>
  <si>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</si>
  <si>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</si>
  <si>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</si>
  <si>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</si>
  <si>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</si>
  <si>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</si>
  <si>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</si>
  <si>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</si>
  <si>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</si>
  <si>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</si>
  <si>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</si>
  <si>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</si>
  <si>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</si>
  <si>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</si>
  <si>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</si>
  <si>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</si>
  <si>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</si>
  <si>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</si>
  <si>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</si>
  <si>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</si>
  <si>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</si>
  <si>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</si>
  <si>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</si>
  <si>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</si>
  <si>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</si>
  <si>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</si>
  <si>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</si>
  <si>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</si>
  <si>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</si>
  <si>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</si>
  <si>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</si>
  <si>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</si>
  <si>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</si>
  <si>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</si>
  <si>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</si>
  <si>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</si>
  <si>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</si>
  <si>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</si>
  <si>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</si>
  <si>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</si>
  <si>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</si>
  <si>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</si>
  <si>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</si>
  <si>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</si>
  <si>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</si>
  <si>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</si>
  <si>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</si>
  <si>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</si>
  <si>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</si>
  <si>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</si>
  <si>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</si>
  <si>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</si>
  <si>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</si>
  <si>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</si>
  <si>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</si>
  <si>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</si>
  <si>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</si>
  <si>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</si>
  <si>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</si>
  <si>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</si>
  <si>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</si>
  <si>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</si>
  <si>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</si>
  <si>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</si>
  <si>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</si>
  <si>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</si>
  <si>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</si>
  <si>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</si>
  <si>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</si>
  <si>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</si>
  <si>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</si>
  <si>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</si>
  <si>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</si>
  <si>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</si>
  <si>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</si>
  <si>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</si>
  <si>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</si>
  <si>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</si>
  <si>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</si>
  <si>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</si>
  <si>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</si>
  <si>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</si>
  <si>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</si>
  <si>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</si>
  <si>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</si>
  <si>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</si>
  <si>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</si>
  <si>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</si>
  <si>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</si>
  <si>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</si>
  <si>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</si>
  <si>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</si>
  <si>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</si>
  <si>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</si>
  <si>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</si>
  <si>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</si>
  <si>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</si>
  <si>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</si>
  <si>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</si>
  <si>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</si>
  <si>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</si>
  <si>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</si>
  <si>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</si>
  <si>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</si>
  <si>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</si>
  <si>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</si>
  <si>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</si>
  <si>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</si>
  <si>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</si>
  <si>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</si>
  <si>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</si>
  <si>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</si>
  <si>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</si>
  <si>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</si>
  <si>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</si>
  <si>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</si>
  <si>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</si>
  <si>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</si>
  <si>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</si>
  <si>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</si>
  <si>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</si>
  <si>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</si>
  <si>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</si>
  <si>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</si>
  <si>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</si>
  <si>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</si>
  <si>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</si>
  <si>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</si>
  <si>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</si>
  <si>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</si>
  <si>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</si>
  <si>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</si>
  <si>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</si>
  <si>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</si>
  <si>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</si>
  <si>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</si>
  <si>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</si>
  <si>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</si>
  <si>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</si>
  <si>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</si>
  <si>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</si>
  <si>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</si>
  <si>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</si>
  <si>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</si>
  <si>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</si>
  <si>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</si>
  <si>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</si>
  <si>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</si>
  <si>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</si>
  <si>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</si>
  <si>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</si>
  <si>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</si>
  <si>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</si>
  <si>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</si>
  <si>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</si>
  <si>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</si>
  <si>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</si>
  <si>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</si>
  <si>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</si>
  <si>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</si>
  <si>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</si>
  <si>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</si>
  <si>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</si>
  <si>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</si>
  <si>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</si>
  <si>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</si>
  <si>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</si>
  <si>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</si>
  <si>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</si>
  <si>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</si>
  <si>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</si>
  <si>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</si>
  <si>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</si>
  <si>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</si>
  <si>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</si>
  <si>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</si>
  <si>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</si>
  <si>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</si>
  <si>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</si>
  <si>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</si>
  <si>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</si>
  <si>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</si>
  <si>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</si>
  <si>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</si>
  <si>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</si>
  <si>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</si>
  <si>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</si>
  <si>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</si>
  <si>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</si>
  <si>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</si>
  <si>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</si>
  <si>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</si>
  <si>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</si>
  <si>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</si>
  <si>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</si>
  <si>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</si>
  <si>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</si>
  <si>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</si>
  <si>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</si>
  <si>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</si>
  <si>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</si>
  <si>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</si>
  <si>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</si>
  <si>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</si>
  <si>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</si>
  <si>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</si>
  <si>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</si>
  <si>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</si>
  <si>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</si>
  <si>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</si>
  <si>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</si>
  <si>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</si>
  <si>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</si>
  <si>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</si>
  <si>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</si>
  <si>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</si>
  <si>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</si>
  <si>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</si>
  <si>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</si>
  <si>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</si>
  <si>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</si>
  <si>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</si>
  <si>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</si>
  <si>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</si>
  <si>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</si>
  <si>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</si>
  <si>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</si>
  <si>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</si>
  <si>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</si>
  <si>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</si>
  <si>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</si>
  <si>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</si>
  <si>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</si>
  <si>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</si>
  <si>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</si>
  <si>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</si>
  <si>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</si>
  <si>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</si>
  <si>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</si>
  <si>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</si>
  <si>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</si>
  <si>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</si>
  <si>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</si>
  <si>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</si>
  <si>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</si>
  <si>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</si>
  <si>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</si>
  <si>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</si>
  <si>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</si>
  <si>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</si>
  <si>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</si>
  <si>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</si>
  <si>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</si>
  <si>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</si>
  <si>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</si>
  <si>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</si>
  <si>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</si>
  <si>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</si>
  <si>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</si>
  <si>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</si>
  <si>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</si>
  <si>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</si>
  <si>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</si>
  <si>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</si>
  <si>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</si>
  <si>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</si>
  <si>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</si>
  <si>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</si>
  <si>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</si>
  <si>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</si>
  <si>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</si>
  <si>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</si>
  <si>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</si>
  <si>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</si>
  <si>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</si>
  <si>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</si>
  <si>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</si>
  <si>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</si>
  <si>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</si>
  <si>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</si>
  <si>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</si>
  <si>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</si>
  <si>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</si>
  <si>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</si>
  <si>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</si>
  <si>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</si>
  <si>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</si>
  <si>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</si>
  <si>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</si>
  <si>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</si>
  <si>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</si>
  <si>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</si>
  <si>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</si>
  <si>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</si>
  <si>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</si>
  <si>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</si>
  <si>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</si>
  <si>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</si>
  <si>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</si>
  <si>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</si>
  <si>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</si>
  <si>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</si>
  <si>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</si>
  <si>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</si>
  <si>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</si>
  <si>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</si>
  <si>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</si>
  <si>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</si>
  <si>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</si>
  <si>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</si>
  <si>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</si>
  <si>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</si>
  <si>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</si>
  <si>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</si>
  <si>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</si>
  <si>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</si>
  <si>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</si>
  <si>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</si>
  <si>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</si>
  <si>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</si>
  <si>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</si>
  <si>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</si>
  <si>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</si>
  <si>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</si>
  <si>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</si>
  <si>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</si>
  <si>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</si>
  <si>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</si>
  <si>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</si>
  <si>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</si>
  <si>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</si>
  <si>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</si>
  <si>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</si>
  <si>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</si>
  <si>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</si>
  <si>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</si>
  <si>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</si>
  <si>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</si>
  <si>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</si>
  <si>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</si>
  <si>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</si>
  <si>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</si>
  <si>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</si>
  <si>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</si>
  <si>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</si>
  <si>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</si>
  <si>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</si>
  <si>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</si>
  <si>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</si>
  <si>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</si>
  <si>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</si>
  <si>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</si>
  <si>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</si>
  <si>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</si>
  <si>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</si>
  <si>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</si>
  <si>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</si>
  <si>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</si>
  <si>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</si>
  <si>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</si>
  <si>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</si>
  <si>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</si>
  <si>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</si>
  <si>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</si>
  <si>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</si>
  <si>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</si>
  <si>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</si>
  <si>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</si>
  <si>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</si>
  <si>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</si>
  <si>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</si>
  <si>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</si>
  <si>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</si>
  <si>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</si>
  <si>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</si>
  <si>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</si>
  <si>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</si>
  <si>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</si>
  <si>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</si>
  <si>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</si>
  <si>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</si>
  <si>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</si>
  <si>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</si>
  <si>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</si>
  <si>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</si>
  <si>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</si>
  <si>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</si>
  <si>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</si>
  <si>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</si>
  <si>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</si>
  <si>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</si>
  <si>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</si>
  <si>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</si>
  <si>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</si>
  <si>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</si>
  <si>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</si>
  <si>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</si>
  <si>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</si>
  <si>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</si>
  <si>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</si>
  <si>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</si>
  <si>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</si>
  <si>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</si>
  <si>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</si>
  <si>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</si>
  <si>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</si>
  <si>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</si>
  <si>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</si>
  <si>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</si>
  <si>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</si>
  <si>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</si>
  <si>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</si>
  <si>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</si>
  <si>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</si>
  <si>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</si>
  <si>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</si>
  <si>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</si>
  <si>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</si>
  <si>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</si>
  <si>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</si>
  <si>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</si>
  <si>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</si>
  <si>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</si>
  <si>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</si>
  <si>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</si>
  <si>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</si>
  <si>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</si>
  <si>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</si>
  <si>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</si>
  <si>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</si>
  <si>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</si>
  <si>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</si>
  <si>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</si>
  <si>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</si>
  <si>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</si>
  <si>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</si>
  <si>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</si>
  <si>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</si>
  <si>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</si>
  <si>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</si>
  <si>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</si>
  <si>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</si>
  <si>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</si>
  <si>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</si>
  <si>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</si>
  <si>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</si>
  <si>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</si>
  <si>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</si>
  <si>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</si>
  <si>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</si>
  <si>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</si>
  <si>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</si>
  <si>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</si>
  <si>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</si>
  <si>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</si>
  <si>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</si>
  <si>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</si>
  <si>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</si>
  <si>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</si>
  <si>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</si>
  <si>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</si>
  <si>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</si>
  <si>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</si>
  <si>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</si>
  <si>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</si>
  <si>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</si>
  <si>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</si>
  <si>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</si>
  <si>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</si>
  <si>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</si>
  <si>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</si>
  <si>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</si>
  <si>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</si>
  <si>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</si>
  <si>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</si>
  <si>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</si>
  <si>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</si>
  <si>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</si>
  <si>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</si>
  <si>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</si>
  <si>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</si>
  <si>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</si>
  <si>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</si>
  <si>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</si>
  <si>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</si>
  <si>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</si>
  <si>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</si>
  <si>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</si>
  <si>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</si>
  <si>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</si>
  <si>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</si>
  <si>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</si>
  <si>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</si>
  <si>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</si>
  <si>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</si>
  <si>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</si>
  <si>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</si>
  <si>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</si>
  <si>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</si>
  <si>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</si>
  <si>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</si>
  <si>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</si>
  <si>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</si>
  <si>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</si>
  <si>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</si>
  <si>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</si>
  <si>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</si>
  <si>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</si>
  <si>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</si>
  <si>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</si>
  <si>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</si>
  <si>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</si>
  <si>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</si>
  <si>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</si>
  <si>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</si>
  <si>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</si>
  <si>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</si>
  <si>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</si>
  <si>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</si>
  <si>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</si>
  <si>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</si>
  <si>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</si>
  <si>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</si>
  <si>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</si>
  <si>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</si>
  <si>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</si>
  <si>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</si>
  <si>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</si>
  <si>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</si>
  <si>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</si>
  <si>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</si>
  <si>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</si>
  <si>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</si>
  <si>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</si>
  <si>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</si>
  <si>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</si>
  <si>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</si>
  <si>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</si>
  <si>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</si>
  <si>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</si>
  <si>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</si>
  <si>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</si>
  <si>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</si>
  <si>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</si>
  <si>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</si>
  <si>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</si>
  <si>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</si>
  <si>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</si>
  <si>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</si>
  <si>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</si>
  <si>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</si>
  <si>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</si>
  <si>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</si>
  <si>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</si>
  <si>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</si>
  <si>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</si>
  <si>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</si>
  <si>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</si>
  <si>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</si>
  <si>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</si>
  <si>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</si>
  <si>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</si>
  <si>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</si>
  <si>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</si>
  <si>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</si>
  <si>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</si>
  <si>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</si>
  <si>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</si>
  <si>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</si>
  <si>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</si>
  <si>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</si>
  <si>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</si>
  <si>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</si>
  <si>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</si>
  <si>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</si>
  <si>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</si>
  <si>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</si>
  <si>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</si>
  <si>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</si>
  <si>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</si>
  <si>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</si>
  <si>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</si>
  <si>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</si>
  <si>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</si>
  <si>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</si>
  <si>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</si>
  <si>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</si>
  <si>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</si>
  <si>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</si>
  <si>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</si>
  <si>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</si>
  <si>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</si>
  <si>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</si>
  <si>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</si>
  <si>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</si>
  <si>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</si>
  <si>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</si>
  <si>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</si>
  <si>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</si>
  <si>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</si>
  <si>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</si>
  <si>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</si>
  <si>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</si>
  <si>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</si>
  <si>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</si>
  <si>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</si>
  <si>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</si>
  <si>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</si>
  <si>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</si>
  <si>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</si>
  <si>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</si>
  <si>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</si>
  <si>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</si>
  <si>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</si>
  <si>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</si>
  <si>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</si>
  <si>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</si>
  <si>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</si>
  <si>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</si>
  <si>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</si>
  <si>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</si>
  <si>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</si>
  <si>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</si>
  <si>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</si>
  <si>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</si>
  <si>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</si>
  <si>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</si>
  <si>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</si>
  <si>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</si>
  <si>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</si>
  <si>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</si>
  <si>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</si>
  <si>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</si>
  <si>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</si>
  <si>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</si>
  <si>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</si>
  <si>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</si>
  <si>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</si>
  <si>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</si>
  <si>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</si>
  <si>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</si>
  <si>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</si>
  <si>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</si>
  <si>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</si>
  <si>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</si>
  <si>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</si>
  <si>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</si>
  <si>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</si>
  <si>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</si>
  <si>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</si>
  <si>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</si>
  <si>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</si>
  <si>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</si>
  <si>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</si>
  <si>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</si>
  <si>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</si>
  <si>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</si>
  <si>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</si>
  <si>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</si>
  <si>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</si>
  <si>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</si>
  <si>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</si>
  <si>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</si>
  <si>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</si>
  <si>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</si>
  <si>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</si>
  <si>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</si>
  <si>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</si>
  <si>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</si>
  <si>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</si>
  <si>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</si>
  <si>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</si>
  <si>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</si>
  <si>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</si>
  <si>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</si>
  <si>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</si>
  <si>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</si>
  <si>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</si>
  <si>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</si>
  <si>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</si>
  <si>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</si>
  <si>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</si>
  <si>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</si>
  <si>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</si>
  <si>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</si>
  <si>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</si>
  <si>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</si>
  <si>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</si>
  <si>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</si>
  <si>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</si>
  <si>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</si>
  <si>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</si>
  <si>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</si>
  <si>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</si>
  <si>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</si>
  <si>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</si>
  <si>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</si>
  <si>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</si>
  <si>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</si>
  <si>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</si>
  <si>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</si>
  <si>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</si>
  <si>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</si>
  <si>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</si>
  <si>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</si>
  <si>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</si>
  <si>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</si>
  <si>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</si>
  <si>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</si>
  <si>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</si>
  <si>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</si>
  <si>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</si>
  <si>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</si>
  <si>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</si>
  <si>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</si>
  <si>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</si>
  <si>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</si>
  <si>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</si>
  <si>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</si>
  <si>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</si>
  <si>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</si>
  <si>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</si>
  <si>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</si>
  <si>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</si>
  <si>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</si>
  <si>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</si>
  <si>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</si>
  <si>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</si>
  <si>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</si>
  <si>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</si>
  <si>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</si>
  <si>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</si>
  <si>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</si>
  <si>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</si>
  <si>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</si>
  <si>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</si>
  <si>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</si>
  <si>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</si>
  <si>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</si>
  <si>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</si>
  <si>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</si>
  <si>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</si>
  <si>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</si>
  <si>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</si>
  <si>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</si>
  <si>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</si>
  <si>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</si>
  <si>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</si>
  <si>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</si>
  <si>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</si>
  <si>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</si>
  <si>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</si>
  <si>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</si>
  <si>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</si>
  <si>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</si>
  <si>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</si>
  <si>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</si>
  <si>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</si>
  <si>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</si>
  <si>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</si>
  <si>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</si>
  <si>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</si>
  <si>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</si>
  <si>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</si>
  <si>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</si>
  <si>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</si>
  <si>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</si>
  <si>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</si>
  <si>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</si>
  <si>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</si>
  <si>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</si>
  <si>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</si>
  <si>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</si>
  <si>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</si>
  <si>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</si>
  <si>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</si>
  <si>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</si>
  <si>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</si>
  <si>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</si>
  <si>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</si>
  <si>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</si>
  <si>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</si>
  <si>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</si>
  <si>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</si>
  <si>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</si>
  <si>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</si>
  <si>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</si>
  <si>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</si>
  <si>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</si>
  <si>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</si>
  <si>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</si>
  <si>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</si>
  <si>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</si>
  <si>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</si>
  <si>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</si>
  <si>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</si>
  <si>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</si>
  <si>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</si>
  <si>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</si>
  <si>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</si>
  <si>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</si>
  <si>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</si>
  <si>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</si>
  <si>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</si>
  <si>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</si>
  <si>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</si>
  <si>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</si>
  <si>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</si>
  <si>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</si>
  <si>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</si>
  <si>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</si>
  <si>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</si>
  <si>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</si>
  <si>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</si>
  <si>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</si>
  <si>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</si>
  <si>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</si>
  <si>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</si>
  <si>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</si>
  <si>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</si>
  <si>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</si>
  <si>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</si>
  <si>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</si>
  <si>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</si>
  <si>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</si>
  <si>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</si>
  <si>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</si>
  <si>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</si>
  <si>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</si>
  <si>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</si>
  <si>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</si>
  <si>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</si>
  <si>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</si>
  <si>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</si>
  <si>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</si>
  <si>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</si>
  <si>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</si>
  <si>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</si>
  <si>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</si>
  <si>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</si>
  <si>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</si>
  <si>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</si>
  <si>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</si>
  <si>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</si>
  <si>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</si>
  <si>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</si>
  <si>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</si>
  <si>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</si>
  <si>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</si>
  <si>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</si>
  <si>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</si>
  <si>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</si>
  <si>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</si>
  <si>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</si>
  <si>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</si>
  <si>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</si>
  <si>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</si>
  <si>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</si>
  <si>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</si>
  <si>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</si>
  <si>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</si>
  <si>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</si>
  <si>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</si>
  <si>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</si>
  <si>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</si>
  <si>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</si>
  <si>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</si>
  <si>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</si>
  <si>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</si>
  <si>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</si>
  <si>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</si>
  <si>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</si>
  <si>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</si>
  <si>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</si>
  <si>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</si>
  <si>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</si>
  <si>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</si>
  <si>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</si>
  <si>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</si>
  <si>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</si>
  <si>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</si>
  <si>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</si>
  <si>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</si>
  <si>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</si>
  <si>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</si>
  <si>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</si>
  <si>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</si>
  <si>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</si>
  <si>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</si>
  <si>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</si>
  <si>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</si>
  <si>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</si>
  <si>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</si>
  <si>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</si>
  <si>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</si>
  <si>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</si>
  <si>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</si>
  <si>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</si>
  <si>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</si>
  <si>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</si>
  <si>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</si>
  <si>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</si>
  <si>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</si>
  <si>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</si>
  <si>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</si>
  <si>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</si>
  <si>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</si>
  <si>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</si>
  <si>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</si>
  <si>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</si>
  <si>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</si>
  <si>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</si>
  <si>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</si>
  <si>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</si>
  <si>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</si>
  <si>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</si>
  <si>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</si>
  <si>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</si>
  <si>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</si>
  <si>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</si>
  <si>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</si>
  <si>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</si>
  <si>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</si>
  <si>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</si>
  <si>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</si>
  <si>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</si>
  <si>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</si>
  <si>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</si>
  <si>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</si>
  <si>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</si>
  <si>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</si>
  <si>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</si>
  <si>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</si>
  <si>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</si>
  <si>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</si>
  <si>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</si>
  <si>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</si>
  <si>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</si>
  <si>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</si>
  <si>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</si>
  <si>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</si>
  <si>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</si>
  <si>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</si>
  <si>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</si>
  <si>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</si>
  <si>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</si>
  <si>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</si>
  <si>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</si>
  <si>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</si>
  <si>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</si>
  <si>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</si>
  <si>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</si>
  <si>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</si>
  <si>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</si>
  <si>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</si>
  <si>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</si>
  <si>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</si>
  <si>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</si>
  <si>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</si>
  <si>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</si>
  <si>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</si>
  <si>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</si>
  <si>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</si>
  <si>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</si>
  <si>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</si>
  <si>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</si>
  <si>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</si>
  <si>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</si>
  <si>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</si>
  <si>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</si>
  <si>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</si>
  <si>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</si>
  <si>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</si>
  <si>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</si>
  <si>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</si>
  <si>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</si>
  <si>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</si>
  <si>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</si>
  <si>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</si>
  <si>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</si>
  <si>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</si>
  <si>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</si>
  <si>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</si>
  <si>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</si>
  <si>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</si>
  <si>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</si>
  <si>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</si>
  <si>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</si>
  <si>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</si>
  <si>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</si>
  <si>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</si>
  <si>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</si>
  <si>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</si>
  <si>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</si>
  <si>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</si>
  <si>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</si>
  <si>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</si>
  <si>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</si>
  <si>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</si>
  <si>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</si>
  <si>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</si>
  <si>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</si>
  <si>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</si>
  <si>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</si>
  <si>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</si>
  <si>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</si>
  <si>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</si>
  <si>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</si>
  <si>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</si>
  <si>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</si>
  <si>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</si>
  <si>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</si>
  <si>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</si>
  <si>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</si>
  <si>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</si>
  <si>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</si>
  <si>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</si>
  <si>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</si>
  <si>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</si>
  <si>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</si>
  <si>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</si>
  <si>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</si>
  <si>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</si>
  <si>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</si>
  <si>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</si>
  <si>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</si>
  <si>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</si>
  <si>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</si>
  <si>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</si>
  <si>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</si>
  <si>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</si>
  <si>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</si>
  <si>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</si>
  <si>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</si>
  <si>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</si>
  <si>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</si>
  <si>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</si>
  <si>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</si>
  <si>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</si>
  <si>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</si>
  <si>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</si>
  <si>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</si>
  <si>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</si>
  <si>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</si>
  <si>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</si>
  <si>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</si>
  <si>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</si>
  <si>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</si>
  <si>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</si>
  <si>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</si>
  <si>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</si>
  <si>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</si>
  <si>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</si>
  <si>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</si>
  <si>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</si>
  <si>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</si>
  <si>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</si>
  <si>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</si>
  <si>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</si>
  <si>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</si>
  <si>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</si>
  <si>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</si>
  <si>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</si>
  <si>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</si>
  <si>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</si>
  <si>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</si>
  <si>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</si>
  <si>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</si>
  <si>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</si>
  <si>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</si>
  <si>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</si>
  <si>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</si>
  <si>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</si>
  <si>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</si>
  <si>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</si>
  <si>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</si>
  <si>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</si>
  <si>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</si>
  <si>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</si>
  <si>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</si>
  <si>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</si>
  <si>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</si>
  <si>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</si>
  <si>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</si>
  <si>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</si>
  <si>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</si>
  <si>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</si>
  <si>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</si>
  <si>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</si>
  <si>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</si>
  <si>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</si>
  <si>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</si>
  <si>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</si>
  <si>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</si>
  <si>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</si>
  <si>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</si>
  <si>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</si>
  <si>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</si>
  <si>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</si>
  <si>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</si>
  <si>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</si>
  <si>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</si>
  <si>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</si>
  <si>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</si>
  <si>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</si>
  <si>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</si>
  <si>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</si>
  <si>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</si>
  <si>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</si>
  <si>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</si>
  <si>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</si>
  <si>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</si>
  <si>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</si>
  <si>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</si>
  <si>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</si>
  <si>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</si>
  <si>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</si>
  <si>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</si>
  <si>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</si>
  <si>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</si>
  <si>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</si>
  <si>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</si>
  <si>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</si>
  <si>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</si>
  <si>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</si>
  <si>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</si>
  <si>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</si>
  <si>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</si>
  <si>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</si>
  <si>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</si>
  <si>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</si>
  <si>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</si>
  <si>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</si>
  <si>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</si>
  <si>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</si>
  <si>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</si>
  <si>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</si>
  <si>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</si>
  <si>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</si>
  <si>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</si>
  <si>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</si>
  <si>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</si>
  <si>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</si>
  <si>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</si>
  <si>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</si>
  <si>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</si>
  <si>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</si>
  <si>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</si>
  <si>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</si>
  <si>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</si>
  <si>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</si>
  <si>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</si>
  <si>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</si>
  <si>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</si>
  <si>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</si>
  <si>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</si>
  <si>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</si>
  <si>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</si>
  <si>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</si>
  <si>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</si>
  <si>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</si>
  <si>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</si>
  <si>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</si>
  <si>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</si>
  <si>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</si>
  <si>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</si>
  <si>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</si>
  <si>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</si>
  <si>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</si>
  <si>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</si>
  <si>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</si>
  <si>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</si>
  <si>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</si>
  <si>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</si>
  <si>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</si>
  <si>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</si>
  <si>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</si>
  <si>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</si>
  <si>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</si>
  <si>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</si>
  <si>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</si>
  <si>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</si>
  <si>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</si>
  <si>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</si>
  <si>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</si>
  <si>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</si>
  <si>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</si>
  <si>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</si>
  <si>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</si>
  <si>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</si>
  <si>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</si>
  <si>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</si>
  <si>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</si>
  <si>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</si>
  <si>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</si>
  <si>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</si>
  <si>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</si>
  <si>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</si>
  <si>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</si>
  <si>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</si>
  <si>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</si>
  <si>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</si>
  <si>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</si>
  <si>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</si>
  <si>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</si>
  <si>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</si>
  <si>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</si>
  <si>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</si>
  <si>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</si>
  <si>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</si>
  <si>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</si>
  <si>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</si>
  <si>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</si>
  <si>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</si>
  <si>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</si>
  <si>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</si>
  <si>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</si>
  <si>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</si>
  <si>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</si>
  <si>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</si>
  <si>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</si>
  <si>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</si>
  <si>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</si>
  <si>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</si>
  <si>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</si>
  <si>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</si>
  <si>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</si>
  <si>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</si>
  <si>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</si>
  <si>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</si>
  <si>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</si>
  <si>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</si>
  <si>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</si>
  <si>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</si>
  <si>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</si>
  <si>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</si>
  <si>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</si>
  <si>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</si>
  <si>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</si>
  <si>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</si>
  <si>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</si>
  <si>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</si>
  <si>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</si>
  <si>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</si>
  <si>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</si>
  <si>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</si>
  <si>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</si>
  <si>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</si>
  <si>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</si>
  <si>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</si>
  <si>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</si>
  <si>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</si>
  <si>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</si>
  <si>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</si>
  <si>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</si>
  <si>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</si>
  <si>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</si>
  <si>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</si>
  <si>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</si>
  <si>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</si>
  <si>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</si>
  <si>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</si>
  <si>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</si>
  <si>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</si>
  <si>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</si>
  <si>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</si>
  <si>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</si>
  <si>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</si>
  <si>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</si>
  <si>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</si>
  <si>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</si>
  <si>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</si>
  <si>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</si>
  <si>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</si>
  <si>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</si>
  <si>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</si>
  <si>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</si>
  <si>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</si>
  <si>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</si>
  <si>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</si>
  <si>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</si>
  <si>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</si>
  <si>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</si>
  <si>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</si>
  <si>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</si>
  <si>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</si>
  <si>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</si>
  <si>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</si>
  <si>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</si>
  <si>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</si>
  <si>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</si>
  <si>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</si>
  <si>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</si>
  <si>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</si>
  <si>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</si>
  <si>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</si>
  <si>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</si>
  <si>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</si>
  <si>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</si>
  <si>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</si>
  <si>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</si>
  <si>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</si>
  <si>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</si>
  <si>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</si>
  <si>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</si>
  <si>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</si>
  <si>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</si>
  <si>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</si>
  <si>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</si>
  <si>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</si>
  <si>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</si>
  <si>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</si>
  <si>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</si>
  <si>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</si>
  <si>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</si>
  <si>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</si>
  <si>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</si>
  <si>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</si>
  <si>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</si>
  <si>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</si>
  <si>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</si>
  <si>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</si>
  <si>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</si>
  <si>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</si>
  <si>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</si>
  <si>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</si>
  <si>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</si>
  <si>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</si>
  <si>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</si>
  <si>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</si>
  <si>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</si>
  <si>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</si>
  <si>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</si>
  <si>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</si>
  <si>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</si>
  <si>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</si>
  <si>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</si>
  <si>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</si>
  <si>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</si>
  <si>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</si>
  <si>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</si>
  <si>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</si>
  <si>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</si>
  <si>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</si>
  <si>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</si>
  <si>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</si>
  <si>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</si>
  <si>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</si>
  <si>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</si>
  <si>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</si>
  <si>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</si>
  <si>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</si>
  <si>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</si>
  <si>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</si>
  <si>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</si>
  <si>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</si>
  <si>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</si>
  <si>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</si>
  <si>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</si>
  <si>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</si>
  <si>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</si>
  <si>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</si>
  <si>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</si>
  <si>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</si>
  <si>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</si>
  <si>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</si>
  <si>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</si>
  <si>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</si>
  <si>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</si>
  <si>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</si>
  <si>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</si>
  <si>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</si>
  <si>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</si>
  <si>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</si>
  <si>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</si>
  <si>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</si>
  <si>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</si>
  <si>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</si>
  <si>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</si>
  <si>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</si>
  <si>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</si>
  <si>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</si>
  <si>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</si>
  <si>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</si>
  <si>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</si>
  <si>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</si>
  <si>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</si>
  <si>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</si>
  <si>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</si>
  <si>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</si>
  <si>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</si>
  <si>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</si>
  <si>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</si>
  <si>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</si>
  <si>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</si>
  <si>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</si>
  <si>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</si>
  <si>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</si>
  <si>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</si>
  <si>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</si>
  <si>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</si>
  <si>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</si>
  <si>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</si>
  <si>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</si>
  <si>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</si>
  <si>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</si>
  <si>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</si>
  <si>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</si>
  <si>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</si>
  <si>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</si>
  <si>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</si>
  <si>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</si>
  <si>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</si>
  <si>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</si>
  <si>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</si>
  <si>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</si>
  <si>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</si>
  <si>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</si>
  <si>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</si>
  <si>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</si>
  <si>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</si>
  <si>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</si>
  <si>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</si>
  <si>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</si>
  <si>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</si>
  <si>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</si>
  <si>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</si>
  <si>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</si>
  <si>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</si>
  <si>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</si>
  <si>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</si>
  <si>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</si>
  <si>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</si>
  <si>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</si>
  <si>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</si>
  <si>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</si>
  <si>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</si>
  <si>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</si>
  <si>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</si>
  <si>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</si>
  <si>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</si>
  <si>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</si>
  <si>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</si>
  <si>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</si>
  <si>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</si>
  <si>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</si>
  <si>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</si>
  <si>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</si>
  <si>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</si>
  <si>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</si>
  <si>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</si>
  <si>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</si>
  <si>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</si>
  <si>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</si>
  <si>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</si>
  <si>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</si>
  <si>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</si>
  <si>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</si>
  <si>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</si>
  <si>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</si>
  <si>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</si>
  <si>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</si>
  <si>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</si>
  <si>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</si>
  <si>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</si>
  <si>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</si>
  <si>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</si>
  <si>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</si>
  <si>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</si>
  <si>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</si>
  <si>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</si>
  <si>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</si>
  <si>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</si>
  <si>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</si>
  <si>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</si>
  <si>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</si>
  <si>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</si>
  <si>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</si>
  <si>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</si>
  <si>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</si>
  <si>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</si>
  <si>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</si>
  <si>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</si>
  <si>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</si>
  <si>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</si>
  <si>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</si>
  <si>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</si>
  <si>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</si>
  <si>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</si>
  <si>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</si>
  <si>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</si>
  <si>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</si>
  <si>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</si>
  <si>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</si>
  <si>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</si>
  <si>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</si>
  <si>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</si>
  <si>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</si>
  <si>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</si>
  <si>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</si>
  <si>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</si>
  <si>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</si>
  <si>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</si>
  <si>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</si>
  <si>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</si>
  <si>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</si>
  <si>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</si>
  <si>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</si>
  <si>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</si>
  <si>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</si>
  <si>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</si>
  <si>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</si>
  <si>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</si>
  <si>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</si>
  <si>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</si>
  <si>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</si>
  <si>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</si>
  <si>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</si>
  <si>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</si>
  <si>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</si>
  <si>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</si>
  <si>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</si>
  <si>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</si>
  <si>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</si>
  <si>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</si>
  <si>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</si>
  <si>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</si>
  <si>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</si>
  <si>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</si>
  <si>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</si>
  <si>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</si>
  <si>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</si>
  <si>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</si>
  <si>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</si>
  <si>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</si>
  <si>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</si>
  <si>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</si>
  <si>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</si>
  <si>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</si>
  <si>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</si>
  <si>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</si>
  <si>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</si>
  <si>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</si>
  <si>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</si>
  <si>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</si>
  <si>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</si>
  <si>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</si>
  <si>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</si>
  <si>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</si>
  <si>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</si>
  <si>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</si>
  <si>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</si>
  <si>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</si>
  <si>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</si>
  <si>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</si>
  <si>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</si>
  <si>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</si>
  <si>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</si>
  <si>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</si>
  <si>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</si>
  <si>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</si>
  <si>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</si>
  <si>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</si>
  <si>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</si>
  <si>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</si>
  <si>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</si>
  <si>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</si>
  <si>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</si>
  <si>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</si>
  <si>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</si>
  <si>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</si>
  <si>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</si>
  <si>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</si>
  <si>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</si>
  <si>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</si>
  <si>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</si>
  <si>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</si>
  <si>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</si>
  <si>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</si>
  <si>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</si>
  <si>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</si>
  <si>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</si>
  <si>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</si>
  <si>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</si>
  <si>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</si>
  <si>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</si>
  <si>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</si>
  <si>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</si>
  <si>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</si>
  <si>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</si>
  <si>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</si>
  <si>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</si>
  <si>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</si>
  <si>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</si>
  <si>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</si>
  <si>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</si>
  <si>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</si>
  <si>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</si>
  <si>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</si>
  <si>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</si>
  <si>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</si>
  <si>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</si>
  <si>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</si>
  <si>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</si>
  <si>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</si>
  <si>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</si>
  <si>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</si>
  <si>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</si>
  <si>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</si>
  <si>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</si>
  <si>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</si>
  <si>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</si>
  <si>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</si>
  <si>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</si>
  <si>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</si>
  <si>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</si>
  <si>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</si>
  <si>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</si>
  <si>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</si>
  <si>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</si>
  <si>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</si>
  <si>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</si>
  <si>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</si>
  <si>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</si>
  <si>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</si>
  <si>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</si>
  <si>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</si>
  <si>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</si>
  <si>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</si>
  <si>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</si>
  <si>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</si>
  <si>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</si>
  <si>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</si>
  <si>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</si>
  <si>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</si>
  <si>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</si>
  <si>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</si>
  <si>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</si>
  <si>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</si>
  <si>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</si>
  <si>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</si>
  <si>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</si>
  <si>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</si>
  <si>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</si>
  <si>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</si>
  <si>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</si>
  <si>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</si>
  <si>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</si>
  <si>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</si>
  <si>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</si>
  <si>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</si>
  <si>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</si>
  <si>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</si>
  <si>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</si>
  <si>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</si>
  <si>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</si>
  <si>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</si>
  <si>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</si>
  <si>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</si>
  <si>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</si>
  <si>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</si>
  <si>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</si>
  <si>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</si>
  <si>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</si>
  <si>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</si>
  <si>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</si>
  <si>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</si>
  <si>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</si>
  <si>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</si>
  <si>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</si>
  <si>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</si>
  <si>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</si>
  <si>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</si>
  <si>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</si>
  <si>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</si>
  <si>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</si>
  <si>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</si>
  <si>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</si>
  <si>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</si>
  <si>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</si>
  <si>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</si>
  <si>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</si>
  <si>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</si>
  <si>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</si>
  <si>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</si>
  <si>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</si>
  <si>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</si>
  <si>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</si>
  <si>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</si>
  <si>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</si>
  <si>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</si>
  <si>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</si>
  <si>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</si>
  <si>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</si>
  <si>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</si>
  <si>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</si>
  <si>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</si>
  <si>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</si>
  <si>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</si>
  <si>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</si>
  <si>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</si>
  <si>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</si>
  <si>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</si>
  <si>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</si>
  <si>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</si>
  <si>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</si>
  <si>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</si>
  <si>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</si>
  <si>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</si>
  <si>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</si>
  <si>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</si>
  <si>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</si>
  <si>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</si>
  <si>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</si>
  <si>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</si>
  <si>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</si>
  <si>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</si>
  <si>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</si>
  <si>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</si>
  <si>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</si>
  <si>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</si>
  <si>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</si>
  <si>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</si>
  <si>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</si>
  <si>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</si>
  <si>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</si>
  <si>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</si>
  <si>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</si>
  <si>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</si>
  <si>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</si>
  <si>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</si>
  <si>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</si>
  <si>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</si>
  <si>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</si>
  <si>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</si>
  <si>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</si>
  <si>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</si>
  <si>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</si>
  <si>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</si>
  <si>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</si>
  <si>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</si>
  <si>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</si>
  <si>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</si>
  <si>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</si>
  <si>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</si>
  <si>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</si>
  <si>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</si>
  <si>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</si>
  <si>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</si>
  <si>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</si>
  <si>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</si>
  <si>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</si>
  <si>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</si>
  <si>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</si>
  <si>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</si>
  <si>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</si>
  <si>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</si>
  <si>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</si>
  <si>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</si>
  <si>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</si>
  <si>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</si>
  <si>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</si>
  <si>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</si>
  <si>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</si>
  <si>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</si>
  <si>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</si>
  <si>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</si>
  <si>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</si>
  <si>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</si>
  <si>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</si>
  <si>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</si>
  <si>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</si>
  <si>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</si>
  <si>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</si>
  <si>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</si>
  <si>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</si>
  <si>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</si>
  <si>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</si>
  <si>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</si>
  <si>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</si>
  <si>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</si>
  <si>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</si>
  <si>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</si>
  <si>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</si>
  <si>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</si>
  <si>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</si>
  <si>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</si>
  <si>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</si>
  <si>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</si>
  <si>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</si>
  <si>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</si>
  <si>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</si>
  <si>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</si>
  <si>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</si>
  <si>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</si>
  <si>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</si>
  <si>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</si>
  <si>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</si>
  <si>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</si>
  <si>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</si>
  <si>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</si>
  <si>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</si>
  <si>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</si>
  <si>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</si>
  <si>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</si>
  <si>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</si>
  <si>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</si>
  <si>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</si>
  <si>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</si>
  <si>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</si>
  <si>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</si>
  <si>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</si>
  <si>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</si>
  <si>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</si>
  <si>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</si>
  <si>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</si>
  <si>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</si>
  <si>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</si>
  <si>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</si>
  <si>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</si>
  <si>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</si>
  <si>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</si>
  <si>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</si>
  <si>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</si>
  <si>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</si>
  <si>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</si>
  <si>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</si>
  <si>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</si>
  <si>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</si>
  <si>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</si>
  <si>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</si>
  <si>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</si>
  <si>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</si>
  <si>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</si>
  <si>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</si>
  <si>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</si>
  <si>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</si>
  <si>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</si>
  <si>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</si>
  <si>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</si>
  <si>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</si>
  <si>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</si>
  <si>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</si>
  <si>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</si>
  <si>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</si>
  <si>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</si>
  <si>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</si>
  <si>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</si>
  <si>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</si>
  <si>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</si>
  <si>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</si>
  <si>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</si>
  <si>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</si>
  <si>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</si>
  <si>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</si>
  <si>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</si>
  <si>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</si>
  <si>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</si>
  <si>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</si>
  <si>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</si>
  <si>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</si>
  <si>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</si>
  <si>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</si>
  <si>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</si>
  <si>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</si>
  <si>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</si>
  <si>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</si>
  <si>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</si>
  <si>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</si>
  <si>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</si>
  <si>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</si>
  <si>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</si>
  <si>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</si>
  <si>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</si>
  <si>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</si>
  <si>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</si>
  <si>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</si>
  <si>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</si>
  <si>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</si>
  <si>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</si>
  <si>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</si>
  <si>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</si>
  <si>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</si>
  <si>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</si>
  <si>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</si>
  <si>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</si>
  <si>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</si>
  <si>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</si>
  <si>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</si>
  <si>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</si>
  <si>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</si>
  <si>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</si>
  <si>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</si>
  <si>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</si>
  <si>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</si>
  <si>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</si>
  <si>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</si>
  <si>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</si>
  <si>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</si>
  <si>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</si>
  <si>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</si>
  <si>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</si>
  <si>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</si>
  <si>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</si>
  <si>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</si>
  <si>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</si>
  <si>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</si>
  <si>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</si>
  <si>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</si>
  <si>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</si>
  <si>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</si>
  <si>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</si>
  <si>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</si>
  <si>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</si>
  <si>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</si>
  <si>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</si>
  <si>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</si>
  <si>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</si>
  <si>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</si>
  <si>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</si>
  <si>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</si>
  <si>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</si>
  <si>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</si>
  <si>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</si>
  <si>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</si>
  <si>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</si>
  <si>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</si>
  <si>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</si>
  <si>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</si>
  <si>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</si>
  <si>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</si>
  <si>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</si>
  <si>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</si>
  <si>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</si>
  <si>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</si>
  <si>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</si>
  <si>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</si>
  <si>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</si>
  <si>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</si>
  <si>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</si>
  <si>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</si>
  <si>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</si>
  <si>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</si>
  <si>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</si>
  <si>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</si>
  <si>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</si>
  <si>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</si>
  <si>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</si>
  <si>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</si>
  <si>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</si>
  <si>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</si>
  <si>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</si>
  <si>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</si>
  <si>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</si>
  <si>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</si>
  <si>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</si>
  <si>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</si>
  <si>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</si>
  <si>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</si>
  <si>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</si>
  <si>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</si>
  <si>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</si>
  <si>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</si>
  <si>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</si>
  <si>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</si>
  <si>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</si>
  <si>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</si>
  <si>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</si>
  <si>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</si>
  <si>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</si>
  <si>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</si>
  <si>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</si>
  <si>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</si>
  <si>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</si>
  <si>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</si>
  <si>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</si>
  <si>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</si>
  <si>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</si>
  <si>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</si>
  <si>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</si>
  <si>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</si>
  <si>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</si>
  <si>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</si>
  <si>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</si>
  <si>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</si>
  <si>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</si>
  <si>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</si>
  <si>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</si>
  <si>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</si>
  <si>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</si>
  <si>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</si>
  <si>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</si>
  <si>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</si>
  <si>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</si>
  <si>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</si>
  <si>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</si>
  <si>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</si>
  <si>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</si>
  <si>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</si>
  <si>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</si>
  <si>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</si>
  <si>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</si>
  <si>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</si>
  <si>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</si>
  <si>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</si>
  <si>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</si>
  <si>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</si>
  <si>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</si>
  <si>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</si>
  <si>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</si>
  <si>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</si>
  <si>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</si>
  <si>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</si>
  <si>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</si>
  <si>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</si>
  <si>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</si>
  <si>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</si>
  <si>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</si>
  <si>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</si>
  <si>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</si>
  <si>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</si>
  <si>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</si>
  <si>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</si>
  <si>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</si>
  <si>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</si>
  <si>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</si>
  <si>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</si>
  <si>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</si>
  <si>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</si>
  <si>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</si>
  <si>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</si>
  <si>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</si>
  <si>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</si>
  <si>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</si>
  <si>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</si>
  <si>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</si>
  <si>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</si>
  <si>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</si>
  <si>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</si>
  <si>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</si>
  <si>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</si>
  <si>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</si>
  <si>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</si>
  <si>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</si>
  <si>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</si>
  <si>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</si>
  <si>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</si>
  <si>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</si>
  <si>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</si>
  <si>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</si>
  <si>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</si>
  <si>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</si>
  <si>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</si>
  <si>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</si>
  <si>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</si>
  <si>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</si>
  <si>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</si>
  <si>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</si>
  <si>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</si>
  <si>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</si>
  <si>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</si>
  <si>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</si>
  <si>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</si>
  <si>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</si>
  <si>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</si>
  <si>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</si>
  <si>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</si>
  <si>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</si>
  <si>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</si>
  <si>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</si>
  <si>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</si>
  <si>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</si>
  <si>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</si>
  <si>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</si>
  <si>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</si>
  <si>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</si>
  <si>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</si>
  <si>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</si>
  <si>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</si>
  <si>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</si>
  <si>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</si>
  <si>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</si>
  <si>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</si>
  <si>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</si>
  <si>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</si>
  <si>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</si>
  <si>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</si>
  <si>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</si>
  <si>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</si>
  <si>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</si>
  <si>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</si>
  <si>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</si>
  <si>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</si>
  <si>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</si>
  <si>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</si>
  <si>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</si>
  <si>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</si>
  <si>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</si>
  <si>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</si>
  <si>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</si>
  <si>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</si>
  <si>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</si>
  <si>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</si>
  <si>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</si>
  <si>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</si>
  <si>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</si>
  <si>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</si>
  <si>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</si>
  <si>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</si>
  <si>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</si>
  <si>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</si>
  <si>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</si>
  <si>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</si>
  <si>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</si>
  <si>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</si>
  <si>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</si>
  <si>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</si>
  <si>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</si>
  <si>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</si>
  <si>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</si>
  <si>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</si>
  <si>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</si>
  <si>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</si>
  <si>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</si>
  <si>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</si>
  <si>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</si>
  <si>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</si>
  <si>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</si>
  <si>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</si>
  <si>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</si>
  <si>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</si>
  <si>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</si>
  <si>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</si>
  <si>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</si>
  <si>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</si>
  <si>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</si>
  <si>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</si>
  <si>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</si>
  <si>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</si>
  <si>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</si>
  <si>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</si>
  <si>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</si>
  <si>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</si>
  <si>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</si>
  <si>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</si>
  <si>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</si>
  <si>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</si>
  <si>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</si>
  <si>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</si>
  <si>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</si>
  <si>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</si>
  <si>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</si>
  <si>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</si>
  <si>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</si>
  <si>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</si>
  <si>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</si>
  <si>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</si>
  <si>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</si>
  <si>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</si>
  <si>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</si>
  <si>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</si>
  <si>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</si>
  <si>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</si>
  <si>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</si>
  <si>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</si>
  <si>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</si>
  <si>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</si>
  <si>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</si>
  <si>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</si>
  <si>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</si>
  <si>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</si>
  <si>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</si>
  <si>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</si>
  <si>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</si>
  <si>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</si>
  <si>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</si>
  <si>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</si>
  <si>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</si>
  <si>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</si>
  <si>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</si>
  <si>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</si>
  <si>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</si>
  <si>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</si>
  <si>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</si>
  <si>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</si>
  <si>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</si>
  <si>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</si>
  <si>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</si>
  <si>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</si>
  <si>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</si>
  <si>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</si>
  <si>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</si>
  <si>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</si>
  <si>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</si>
  <si>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</si>
  <si>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</si>
  <si>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</si>
  <si>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</si>
  <si>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</si>
  <si>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</si>
  <si>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</si>
  <si>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</si>
  <si>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</si>
  <si>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</si>
  <si>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</si>
  <si>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</si>
  <si>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</si>
  <si>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</si>
  <si>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</si>
  <si>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</si>
  <si>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</si>
  <si>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</si>
  <si>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</si>
  <si>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</si>
  <si>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</si>
  <si>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</si>
  <si>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</si>
  <si>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</si>
  <si>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</si>
  <si>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</si>
  <si>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</si>
  <si>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</si>
  <si>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</si>
  <si>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</si>
  <si>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</si>
  <si>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</si>
  <si>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</si>
  <si>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</si>
  <si>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</si>
  <si>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</si>
  <si>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</si>
  <si>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</si>
  <si>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</si>
  <si>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</si>
  <si>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</si>
  <si>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</si>
  <si>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</si>
  <si>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</si>
  <si>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</si>
  <si>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</si>
  <si>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</si>
  <si>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</si>
  <si>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</si>
  <si>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</si>
  <si>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</si>
  <si>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</si>
  <si>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</si>
  <si>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</si>
  <si>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</si>
  <si>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</si>
  <si>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</si>
  <si>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</si>
  <si>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</si>
  <si>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</si>
  <si>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</si>
  <si>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</si>
  <si>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</si>
  <si>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</si>
  <si>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</si>
  <si>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</si>
  <si>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</si>
  <si>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</si>
  <si>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</si>
  <si>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</si>
  <si>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</si>
  <si>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</si>
  <si>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</si>
  <si>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</si>
  <si>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</si>
  <si>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</si>
  <si>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</si>
  <si>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</si>
  <si>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</si>
  <si>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</si>
  <si>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</si>
  <si>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</si>
  <si>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</si>
  <si>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</si>
  <si>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</si>
  <si>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</si>
  <si>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</si>
  <si>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</si>
  <si>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</si>
  <si>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</si>
  <si>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</si>
  <si>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</si>
  <si>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</si>
  <si>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</si>
  <si>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</si>
  <si>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</si>
  <si>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</si>
  <si>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</si>
  <si>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</si>
  <si>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</si>
  <si>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</si>
  <si>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</si>
  <si>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</si>
  <si>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</si>
  <si>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</si>
  <si>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</si>
  <si>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</si>
  <si>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</si>
  <si>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</si>
  <si>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</si>
  <si>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</si>
  <si>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</si>
  <si>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</si>
  <si>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</si>
  <si>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</si>
  <si>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</si>
  <si>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</si>
  <si>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</si>
  <si>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</si>
  <si>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</si>
  <si>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</si>
  <si>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</si>
  <si>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</si>
  <si>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</si>
  <si>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</si>
  <si>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</si>
  <si>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</si>
  <si>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</si>
  <si>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</si>
  <si>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</si>
  <si>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</si>
  <si>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</si>
  <si>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</si>
  <si>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</si>
  <si>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</si>
  <si>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</si>
  <si>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</si>
  <si>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</si>
  <si>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</si>
  <si>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</si>
  <si>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</si>
  <si>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</si>
  <si>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</si>
  <si>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</si>
  <si>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</si>
  <si>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</si>
  <si>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</si>
  <si>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</si>
  <si>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</si>
  <si>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</si>
  <si>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</si>
  <si>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</si>
  <si>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</si>
  <si>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</si>
  <si>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</si>
  <si>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</si>
  <si>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</si>
  <si>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</si>
  <si>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</si>
  <si>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</si>
  <si>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</si>
  <si>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</si>
  <si>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</si>
  <si>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</si>
  <si>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</si>
  <si>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</si>
  <si>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</si>
  <si>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</si>
  <si>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</si>
  <si>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</si>
  <si>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</si>
  <si>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</si>
  <si>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</si>
  <si>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</si>
  <si>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</si>
  <si>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</si>
  <si>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</si>
  <si>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</si>
  <si>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</si>
  <si>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</si>
  <si>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</si>
  <si>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</si>
  <si>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</si>
  <si>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</si>
  <si>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</si>
  <si>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</si>
  <si>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</si>
  <si>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</si>
  <si>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</si>
  <si>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</si>
  <si>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</si>
  <si>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</si>
  <si>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</si>
  <si>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</si>
  <si>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</si>
  <si>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</si>
  <si>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</si>
  <si>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</si>
  <si>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</si>
  <si>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</si>
  <si>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</si>
  <si>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</si>
  <si>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</si>
  <si>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</si>
  <si>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</si>
  <si>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</si>
  <si>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</si>
  <si>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</si>
  <si>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</si>
  <si>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</si>
  <si>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</si>
  <si>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</si>
  <si>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</si>
  <si>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</si>
  <si>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</si>
  <si>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</si>
  <si>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</si>
  <si>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</si>
  <si>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</si>
  <si>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</si>
  <si>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</si>
  <si>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</si>
  <si>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</si>
  <si>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</si>
  <si>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</si>
  <si>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</si>
  <si>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</si>
  <si>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</si>
  <si>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</si>
  <si>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</si>
  <si>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</si>
  <si>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</si>
  <si>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</si>
  <si>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</si>
  <si>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</si>
  <si>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</si>
  <si>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</si>
  <si>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</si>
  <si>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</si>
  <si>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</si>
  <si>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</si>
  <si>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</si>
  <si>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</si>
  <si>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</si>
  <si>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</si>
  <si>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</si>
  <si>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</si>
  <si>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</si>
  <si>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</si>
  <si>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</si>
  <si>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</si>
  <si>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</si>
  <si>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</si>
  <si>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</si>
  <si>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</si>
  <si>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</si>
  <si>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</si>
  <si>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</si>
  <si>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</si>
  <si>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</si>
  <si>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</si>
  <si>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</si>
  <si>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</si>
  <si>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</si>
  <si>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</si>
  <si>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</si>
  <si>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</si>
  <si>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</si>
  <si>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</si>
  <si>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</si>
  <si>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</si>
  <si>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</si>
  <si>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</si>
  <si>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</si>
  <si>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</si>
  <si>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</si>
  <si>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</si>
  <si>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</si>
  <si>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</si>
  <si>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</si>
  <si>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</si>
  <si>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</si>
  <si>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</si>
  <si>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</si>
  <si>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</si>
  <si>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</si>
  <si>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</si>
  <si>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</si>
  <si>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</si>
  <si>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</si>
  <si>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</si>
  <si>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</si>
  <si>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</si>
  <si>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</si>
  <si>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</si>
  <si>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</si>
  <si>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</si>
  <si>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</si>
  <si>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</si>
  <si>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</si>
  <si>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</si>
  <si>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</si>
  <si>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</si>
  <si>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</si>
  <si>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</si>
  <si>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</si>
  <si>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</si>
  <si>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</si>
  <si>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</si>
  <si>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</si>
  <si>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</si>
  <si>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</si>
  <si>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</si>
  <si>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</si>
  <si>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</si>
  <si>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</si>
  <si>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</si>
  <si>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</si>
  <si>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</si>
  <si>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</si>
  <si>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</si>
  <si>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</si>
  <si>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</si>
  <si>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</si>
  <si>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</si>
  <si>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</si>
  <si>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</si>
  <si>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</si>
  <si>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</si>
  <si>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</si>
  <si>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</si>
  <si>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</si>
  <si>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</si>
  <si>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</si>
  <si>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</si>
  <si>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</si>
  <si>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</si>
  <si>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</si>
  <si>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</si>
  <si>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</si>
  <si>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</si>
  <si>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</si>
  <si>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</si>
  <si>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</si>
  <si>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</si>
  <si>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</si>
  <si>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</si>
  <si>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</si>
  <si>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</si>
  <si>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</si>
  <si>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</si>
  <si>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</si>
  <si>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</si>
  <si>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</si>
  <si>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</si>
  <si>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</si>
  <si>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</si>
  <si>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</si>
  <si>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</si>
  <si>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</si>
  <si>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</si>
  <si>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</si>
  <si>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</si>
  <si>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</si>
  <si>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</si>
  <si>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</si>
  <si>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</si>
  <si>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</si>
  <si>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</si>
  <si>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</si>
  <si>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</si>
  <si>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</si>
  <si>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</si>
  <si>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</si>
  <si>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</si>
  <si>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</si>
  <si>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</si>
  <si>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</si>
  <si>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</si>
  <si>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</si>
  <si>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</si>
  <si>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</si>
  <si>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</si>
  <si>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</si>
  <si>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</si>
  <si>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</si>
  <si>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</si>
  <si>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</si>
  <si>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</si>
  <si>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</si>
  <si>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</si>
  <si>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</si>
  <si>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</si>
  <si>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</si>
  <si>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</si>
  <si>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</si>
  <si>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</si>
  <si>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</si>
  <si>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</si>
  <si>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</si>
  <si>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</si>
  <si>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</si>
  <si>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</si>
  <si>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</si>
  <si>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</si>
  <si>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</si>
  <si>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</si>
  <si>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</si>
  <si>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</si>
  <si>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</si>
  <si>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</si>
  <si>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</si>
  <si>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</si>
  <si>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</si>
  <si>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</si>
  <si>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</si>
  <si>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</si>
  <si>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</si>
  <si>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</si>
  <si>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</si>
  <si>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</si>
  <si>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</si>
  <si>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</si>
  <si>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</si>
  <si>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</si>
  <si>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</si>
  <si>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</si>
  <si>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</si>
  <si>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</si>
  <si>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</si>
  <si>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</si>
  <si>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</si>
  <si>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</si>
  <si>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</si>
  <si>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</si>
  <si>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</si>
  <si>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</si>
  <si>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</si>
  <si>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</si>
  <si>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</si>
  <si>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</si>
  <si>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</si>
  <si>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</si>
  <si>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</si>
  <si>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</si>
  <si>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</si>
  <si>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</si>
  <si>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</si>
  <si>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</si>
  <si>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</si>
  <si>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</si>
  <si>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</si>
  <si>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</si>
  <si>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</si>
  <si>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</si>
  <si>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</si>
  <si>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</si>
  <si>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</si>
  <si>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</si>
  <si>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</si>
  <si>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</si>
  <si>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</si>
  <si>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</si>
  <si>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</si>
  <si>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</si>
  <si>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</si>
  <si>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</si>
  <si>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</si>
  <si>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</si>
  <si>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</si>
  <si>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</si>
  <si>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</si>
  <si>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</si>
  <si>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</si>
  <si>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</si>
  <si>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</si>
  <si>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</si>
  <si>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</si>
  <si>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</si>
  <si>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</si>
  <si>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</si>
  <si>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</si>
  <si>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</si>
  <si>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</si>
  <si>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</si>
  <si>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</si>
  <si>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</si>
  <si>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</si>
  <si>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</si>
  <si>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</si>
  <si>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</si>
  <si>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</si>
  <si>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</si>
  <si>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</si>
  <si>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</si>
  <si>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</si>
  <si>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</si>
  <si>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</si>
  <si>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</si>
  <si>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</si>
  <si>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</si>
  <si>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</si>
  <si>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</si>
  <si>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</si>
  <si>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</si>
  <si>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</si>
  <si>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</si>
  <si>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</si>
  <si>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</si>
  <si>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</si>
  <si>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</si>
  <si>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</si>
  <si>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</si>
  <si>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</si>
  <si>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</si>
  <si>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</si>
  <si>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</si>
  <si>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</si>
  <si>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</si>
  <si>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</si>
  <si>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</si>
  <si>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</si>
  <si>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</si>
  <si>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</si>
  <si>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</si>
  <si>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</si>
  <si>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</si>
  <si>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</si>
  <si>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</si>
  <si>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</si>
  <si>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</si>
  <si>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</si>
  <si>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</si>
  <si>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</si>
  <si>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</si>
  <si>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</si>
  <si>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</si>
  <si>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</si>
  <si>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</si>
  <si>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</si>
  <si>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</si>
  <si>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</si>
  <si>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</si>
  <si>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</si>
  <si>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</si>
  <si>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</si>
  <si>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</si>
  <si>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</si>
  <si>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</si>
  <si>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</si>
  <si>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</si>
  <si>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</si>
  <si>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</si>
  <si>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</si>
  <si>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</si>
  <si>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</si>
  <si>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</si>
  <si>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</si>
  <si>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</si>
  <si>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</si>
  <si>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</si>
  <si>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</si>
  <si>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</si>
  <si>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</si>
  <si>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</si>
  <si>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</si>
  <si>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</si>
  <si>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</si>
  <si>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</si>
  <si>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</si>
  <si>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</si>
  <si>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</si>
  <si>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</si>
  <si>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</si>
  <si>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</si>
  <si>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</si>
  <si>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</si>
  <si>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</si>
  <si>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</si>
  <si>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</si>
  <si>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</si>
  <si>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</si>
  <si>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</si>
  <si>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</si>
  <si>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</si>
  <si>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</si>
  <si>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</si>
  <si>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</si>
  <si>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</si>
  <si>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</si>
  <si>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</si>
  <si>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</si>
  <si>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</si>
  <si>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</si>
  <si>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</si>
  <si>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</si>
  <si>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</si>
  <si>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</si>
  <si>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</si>
  <si>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</si>
  <si>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</si>
  <si>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</si>
  <si>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</si>
  <si>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</si>
  <si>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</si>
  <si>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</si>
  <si>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</si>
  <si>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</si>
  <si>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</si>
  <si>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</si>
  <si>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</si>
  <si>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</si>
  <si>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</si>
  <si>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</si>
  <si>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</si>
  <si>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</si>
  <si>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</si>
  <si>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</si>
  <si>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</si>
  <si>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</si>
  <si>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</si>
  <si>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</si>
  <si>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</si>
  <si>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</si>
  <si>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</si>
  <si>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</si>
  <si>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</si>
  <si>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</si>
  <si>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</si>
  <si>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</si>
  <si>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</si>
  <si>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</si>
  <si>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</si>
  <si>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</si>
  <si>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</si>
  <si>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</si>
  <si>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</si>
  <si>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</si>
  <si>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</si>
  <si>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</si>
  <si>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</si>
  <si>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</si>
  <si>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</si>
  <si>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</si>
  <si>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</si>
  <si>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</si>
  <si>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</si>
  <si>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</si>
  <si>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</si>
  <si>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</si>
  <si>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</si>
  <si>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</si>
  <si>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</si>
  <si>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</si>
  <si>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</si>
  <si>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</si>
  <si>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</si>
  <si>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</si>
  <si>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</si>
  <si>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</si>
  <si>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</si>
  <si>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</si>
  <si>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</si>
  <si>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</si>
  <si>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</si>
  <si>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</si>
  <si>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</si>
  <si>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</si>
  <si>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</si>
  <si>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</si>
  <si>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</si>
  <si>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</si>
  <si>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</si>
  <si>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</si>
  <si>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</si>
  <si>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</si>
  <si>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</si>
  <si>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</si>
  <si>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</si>
  <si>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</si>
  <si>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</si>
  <si>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</si>
  <si>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</si>
  <si>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</si>
  <si>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</si>
  <si>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</si>
  <si>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</si>
  <si>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</si>
  <si>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</si>
  <si>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</si>
  <si>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</si>
  <si>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</si>
  <si>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</si>
  <si>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</si>
  <si>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</si>
  <si>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</si>
  <si>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</si>
  <si>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</si>
  <si>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</si>
  <si>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</si>
  <si>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</si>
  <si>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</si>
  <si>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</si>
  <si>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</si>
  <si>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</si>
  <si>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</si>
  <si>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</si>
  <si>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</si>
  <si>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</si>
  <si>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</si>
  <si>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</si>
  <si>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</si>
  <si>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</si>
  <si>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</si>
  <si>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</si>
  <si>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</si>
  <si>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</si>
  <si>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</si>
  <si>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</si>
  <si>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</si>
  <si>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</si>
  <si>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</si>
  <si>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</si>
  <si>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</si>
  <si>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</si>
  <si>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</si>
  <si>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</si>
  <si>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</si>
  <si>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</si>
  <si>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</si>
  <si>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</si>
  <si>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</si>
  <si>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</si>
  <si>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</si>
  <si>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</si>
  <si>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</si>
  <si>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</si>
  <si>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</si>
  <si>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</si>
  <si>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</si>
  <si>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</si>
  <si>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</si>
  <si>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</si>
  <si>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</si>
  <si>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</si>
  <si>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</si>
  <si>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</si>
  <si>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</si>
  <si>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</si>
  <si>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</si>
  <si>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</si>
  <si>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</si>
  <si>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</si>
  <si>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</si>
  <si>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</si>
  <si>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</si>
  <si>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</si>
  <si>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</si>
  <si>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</si>
  <si>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</si>
  <si>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</si>
  <si>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</si>
  <si>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</si>
  <si>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</si>
  <si>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</si>
  <si>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</si>
  <si>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</si>
  <si>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</si>
  <si>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</si>
  <si>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</si>
  <si>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</si>
  <si>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</si>
  <si>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</si>
  <si>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</si>
  <si>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</si>
  <si>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</si>
  <si>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</si>
  <si>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</si>
  <si>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</si>
  <si>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</si>
  <si>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</si>
  <si>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</si>
  <si>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</si>
  <si>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</si>
  <si>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</si>
  <si>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</si>
  <si>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</si>
  <si>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</si>
  <si>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</si>
  <si>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</si>
  <si>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</si>
  <si>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</si>
  <si>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</si>
  <si>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</si>
  <si>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</si>
  <si>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</si>
  <si>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</si>
  <si>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</si>
  <si>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</si>
  <si>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</si>
  <si>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</si>
  <si>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</si>
  <si>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</si>
  <si>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</si>
  <si>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</si>
  <si>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</si>
  <si>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</si>
  <si>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</si>
  <si>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</si>
  <si>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</si>
  <si>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</si>
  <si>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</si>
  <si>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</si>
  <si>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</si>
  <si>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</si>
  <si>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</si>
  <si>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</si>
  <si>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</si>
  <si>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</si>
  <si>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</si>
  <si>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</si>
  <si>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</si>
  <si>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</si>
  <si>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</si>
  <si>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</si>
  <si>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</si>
  <si>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</si>
  <si>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</si>
  <si>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</si>
  <si>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</si>
  <si>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</si>
  <si>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</si>
  <si>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</si>
  <si>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</si>
  <si>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</si>
  <si>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</si>
  <si>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</si>
  <si>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</si>
  <si>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</si>
  <si>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</si>
  <si>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</si>
  <si>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</si>
  <si>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</si>
  <si>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</si>
  <si>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</si>
  <si>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</si>
  <si>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</si>
  <si>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</si>
  <si>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</si>
  <si>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</si>
  <si>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</si>
  <si>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</si>
  <si>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</si>
  <si>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</si>
  <si>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</si>
  <si>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</si>
  <si>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</si>
  <si>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</si>
  <si>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</si>
  <si>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</si>
  <si>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</si>
  <si>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</si>
  <si>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</si>
  <si>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</si>
  <si>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</si>
  <si>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</si>
  <si>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</si>
  <si>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</si>
  <si>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</si>
  <si>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</si>
  <si>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</si>
  <si>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</si>
  <si>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</si>
  <si>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</si>
  <si>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</si>
  <si>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</si>
  <si>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</si>
  <si>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</si>
  <si>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</si>
  <si>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</si>
  <si>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</si>
  <si>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</si>
  <si>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</si>
  <si>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</si>
  <si>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</si>
  <si>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</si>
  <si>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</si>
  <si>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</si>
  <si>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</si>
  <si>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</si>
  <si>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</si>
  <si>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</si>
  <si>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</si>
  <si>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</si>
  <si>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</si>
  <si>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</si>
  <si>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</si>
  <si>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</si>
  <si>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</si>
  <si>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</si>
  <si>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</si>
  <si>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</si>
  <si>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</si>
  <si>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</si>
  <si>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</si>
  <si>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</si>
  <si>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</si>
  <si>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</si>
  <si>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</si>
  <si>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</si>
  <si>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</si>
  <si>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</si>
  <si>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</si>
  <si>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</si>
  <si>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</si>
  <si>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</si>
  <si>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</si>
  <si>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</si>
  <si>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</si>
  <si>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</si>
  <si>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</si>
  <si>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</si>
  <si>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</si>
  <si>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</si>
  <si>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</si>
  <si>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</si>
  <si>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</si>
  <si>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</si>
  <si>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</si>
  <si>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</si>
  <si>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</si>
  <si>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</si>
  <si>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</si>
  <si>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</si>
  <si>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</si>
  <si>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</si>
  <si>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</si>
  <si>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</si>
  <si>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</si>
  <si>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</si>
  <si>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</si>
  <si>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</si>
  <si>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</si>
  <si>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</si>
  <si>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</si>
  <si>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</si>
  <si>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</si>
  <si>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</si>
  <si>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</si>
  <si>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</si>
  <si>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</si>
  <si>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</si>
  <si>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</si>
  <si>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</si>
  <si>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</si>
  <si>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</si>
  <si>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</si>
  <si>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</si>
  <si>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</si>
  <si>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</si>
  <si>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</si>
  <si>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</si>
  <si>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</si>
  <si>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</si>
  <si>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</si>
  <si>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</si>
  <si>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</si>
  <si>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</si>
  <si>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</si>
  <si>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</si>
  <si>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</si>
  <si>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</si>
  <si>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</si>
  <si>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</si>
  <si>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</si>
  <si>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</si>
  <si>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</si>
  <si>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</si>
  <si>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</si>
  <si>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</si>
  <si>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</si>
  <si>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</si>
  <si>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</si>
  <si>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</si>
  <si>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</si>
  <si>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</si>
  <si>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</si>
  <si>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</si>
  <si>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</si>
  <si>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</si>
  <si>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</si>
  <si>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</si>
  <si>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</si>
  <si>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</si>
  <si>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</si>
  <si>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</si>
  <si>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</si>
  <si>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</si>
  <si>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</si>
  <si>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</si>
  <si>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</si>
  <si>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</si>
  <si>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</si>
  <si>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</si>
  <si>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</si>
  <si>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</si>
  <si>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</si>
  <si>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</si>
  <si>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</si>
  <si>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</si>
  <si>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</si>
  <si>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</si>
  <si>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</si>
  <si>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</si>
  <si>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</si>
  <si>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</si>
  <si>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</si>
  <si>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</si>
  <si>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</si>
  <si>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</si>
  <si>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</si>
  <si>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</si>
  <si>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</si>
  <si>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</si>
  <si>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</si>
  <si>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</si>
  <si>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</si>
  <si>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</si>
  <si>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</si>
  <si>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</si>
  <si>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</si>
  <si>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</si>
  <si>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</si>
  <si>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</si>
  <si>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</si>
  <si>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</si>
  <si>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</si>
  <si>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</si>
  <si>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</si>
  <si>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</si>
  <si>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</si>
  <si>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</si>
  <si>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</si>
  <si>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</si>
  <si>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</si>
  <si>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</si>
  <si>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</si>
  <si>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</si>
  <si>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</si>
  <si>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</si>
  <si>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</si>
  <si>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</si>
  <si>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</si>
  <si>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</si>
  <si>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</si>
  <si>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</si>
  <si>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</si>
  <si>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</si>
  <si>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</si>
  <si>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</si>
  <si>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</si>
  <si>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</si>
  <si>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</si>
  <si>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</si>
  <si>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</si>
  <si>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</si>
  <si>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</si>
  <si>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</si>
  <si>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</si>
  <si>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</si>
  <si>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</si>
  <si>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</si>
  <si>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</si>
  <si>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</si>
  <si>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</si>
  <si>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</si>
  <si>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</si>
  <si>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</si>
  <si>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</si>
  <si>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</si>
  <si>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</si>
  <si>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</si>
  <si>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</si>
  <si>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</si>
  <si>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</si>
  <si>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</si>
  <si>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</si>
  <si>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</si>
  <si>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</si>
  <si>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</si>
  <si>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</si>
  <si>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</si>
  <si>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</si>
  <si>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</si>
  <si>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</si>
  <si>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</si>
  <si>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</si>
  <si>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</si>
  <si>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</si>
  <si>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</si>
  <si>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</si>
  <si>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</si>
  <si>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</si>
  <si>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</si>
  <si>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</si>
  <si>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</si>
  <si>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</si>
  <si>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</si>
  <si>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</si>
  <si>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</si>
  <si>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</si>
  <si>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</si>
  <si>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</si>
  <si>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</si>
  <si>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</si>
  <si>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</si>
  <si>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</si>
  <si>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</si>
  <si>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</si>
  <si>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</si>
  <si>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</si>
  <si>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</si>
  <si>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</si>
  <si>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</si>
  <si>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</si>
  <si>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</si>
  <si>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</si>
  <si>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</si>
  <si>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</si>
  <si>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</si>
  <si>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</si>
  <si>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</si>
  <si>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</si>
  <si>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</si>
  <si>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</si>
  <si>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</si>
  <si>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</si>
  <si>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</si>
  <si>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</si>
  <si>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</si>
  <si>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</si>
  <si>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</si>
  <si>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</si>
  <si>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</si>
  <si>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</si>
  <si>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</si>
  <si>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</si>
  <si>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</si>
  <si>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</si>
  <si>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</si>
  <si>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</si>
  <si>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</si>
  <si>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</si>
  <si>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</si>
  <si>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</si>
  <si>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</si>
  <si>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</si>
  <si>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</si>
  <si>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</si>
  <si>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</si>
  <si>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</si>
  <si>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</si>
  <si>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</si>
  <si>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</si>
  <si>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</si>
  <si>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</si>
  <si>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</si>
  <si>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</si>
  <si>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</si>
  <si>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</si>
  <si>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</si>
  <si>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</si>
  <si>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</si>
  <si>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</si>
  <si>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</si>
  <si>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</si>
  <si>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</si>
  <si>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</si>
  <si>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</si>
  <si>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</si>
  <si>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</si>
  <si>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</si>
  <si>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</si>
  <si>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</si>
  <si>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</si>
  <si>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</si>
  <si>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</si>
  <si>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</si>
  <si>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</si>
  <si>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</si>
  <si>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</si>
  <si>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</si>
  <si>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</si>
  <si>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</si>
  <si>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</si>
  <si>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</si>
  <si>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</si>
  <si>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</si>
  <si>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</si>
  <si>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</si>
  <si>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</si>
  <si>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</si>
  <si>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</si>
  <si>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</si>
  <si>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</si>
  <si>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</si>
  <si>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</si>
  <si>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</si>
  <si>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</si>
  <si>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</si>
  <si>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</si>
  <si>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</si>
  <si>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</si>
  <si>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</si>
  <si>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</si>
  <si>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</si>
  <si>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</si>
  <si>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</si>
  <si>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</si>
  <si>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</si>
  <si>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</si>
  <si>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</si>
  <si>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</si>
  <si>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</si>
  <si>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</si>
  <si>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</si>
  <si>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</si>
  <si>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</si>
  <si>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</si>
  <si>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</si>
  <si>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</si>
  <si>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</si>
  <si>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</si>
  <si>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</si>
  <si>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</si>
  <si>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</si>
  <si>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</si>
  <si>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</si>
  <si>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</si>
  <si>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</si>
  <si>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</si>
  <si>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</si>
  <si>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</si>
  <si>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</si>
  <si>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</si>
  <si>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</si>
  <si>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</si>
  <si>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</si>
  <si>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</si>
  <si>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</si>
  <si>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</si>
  <si>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</si>
  <si>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</si>
  <si>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</si>
  <si>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</si>
  <si>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</si>
  <si>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</si>
  <si>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</si>
  <si>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</si>
  <si>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</si>
  <si>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</si>
  <si>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</si>
  <si>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</si>
  <si>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</si>
  <si>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</si>
  <si>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</si>
  <si>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</si>
  <si>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</si>
  <si>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</si>
  <si>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</si>
  <si>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</si>
  <si>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</si>
  <si>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</si>
  <si>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</si>
  <si>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</si>
  <si>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</si>
  <si>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</si>
  <si>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</si>
  <si>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</si>
  <si>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</si>
  <si>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</si>
  <si>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</si>
  <si>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</si>
  <si>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</si>
  <si>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</si>
  <si>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</si>
  <si>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</si>
  <si>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</si>
  <si>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</si>
  <si>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</si>
  <si>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</si>
  <si>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</si>
  <si>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</si>
  <si>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</si>
  <si>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</si>
  <si>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</si>
  <si>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</si>
  <si>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</si>
  <si>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</si>
  <si>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</si>
  <si>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</si>
  <si>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</si>
  <si>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</si>
  <si>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</si>
  <si>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</si>
  <si>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</si>
  <si>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</si>
  <si>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</si>
  <si>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</si>
  <si>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</si>
  <si>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</si>
  <si>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</si>
  <si>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</si>
  <si>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</si>
  <si>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</si>
  <si>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</si>
  <si>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</si>
  <si>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</si>
  <si>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</si>
  <si>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</si>
  <si>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</si>
  <si>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</si>
  <si>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</si>
  <si>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</si>
  <si>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</si>
  <si>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</si>
  <si>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</si>
  <si>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</si>
  <si>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</si>
  <si>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</si>
  <si>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</si>
  <si>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</si>
  <si>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</si>
  <si>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</si>
  <si>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</si>
  <si>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</si>
  <si>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</si>
  <si>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</si>
  <si>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</si>
  <si>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</si>
  <si>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</si>
  <si>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</si>
  <si>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</si>
  <si>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</si>
  <si>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</si>
  <si>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</si>
  <si>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</si>
  <si>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</si>
  <si>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</si>
  <si>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</si>
  <si>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</si>
  <si>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</si>
  <si>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</si>
  <si>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</si>
  <si>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</si>
  <si>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</si>
  <si>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</si>
  <si>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</si>
  <si>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</si>
  <si>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</si>
  <si>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</si>
  <si>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</si>
  <si>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</si>
  <si>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</si>
  <si>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</si>
  <si>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</si>
  <si>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</si>
  <si>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</si>
  <si>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</si>
  <si>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</si>
  <si>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</si>
  <si>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</si>
  <si>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</si>
  <si>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</si>
  <si>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</si>
  <si>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</si>
  <si>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</si>
  <si>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</si>
  <si>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</si>
  <si>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</si>
  <si>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</si>
  <si>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</si>
  <si>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</si>
  <si>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</si>
  <si>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</si>
  <si>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</si>
  <si>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</si>
  <si>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</si>
  <si>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</si>
  <si>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</si>
  <si>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</si>
  <si>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</si>
  <si>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</si>
  <si>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</si>
  <si>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</si>
  <si>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</si>
  <si>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</si>
  <si>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</si>
  <si>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</si>
  <si>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</si>
  <si>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</si>
  <si>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</si>
  <si>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</si>
  <si>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</si>
  <si>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</si>
  <si>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</si>
  <si>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</si>
  <si>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</si>
  <si>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</si>
  <si>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</si>
  <si>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</si>
  <si>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</si>
  <si>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</si>
  <si>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</si>
  <si>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</si>
  <si>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</si>
  <si>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</si>
  <si>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</si>
  <si>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</si>
  <si>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</si>
  <si>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</si>
  <si>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</si>
  <si>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</si>
  <si>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</si>
  <si>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</si>
  <si>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</si>
  <si>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</si>
  <si>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</si>
  <si>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</si>
  <si>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</si>
  <si>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</si>
  <si>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</si>
  <si>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</si>
  <si>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</si>
  <si>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</si>
  <si>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</si>
  <si>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</si>
  <si>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</si>
  <si>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</si>
  <si>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</si>
  <si>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</si>
  <si>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</si>
  <si>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</si>
  <si>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</si>
  <si>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</si>
  <si>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</si>
  <si>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</si>
  <si>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</si>
  <si>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</si>
  <si>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</si>
  <si>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</si>
  <si>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</si>
  <si>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</si>
  <si>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</si>
  <si>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</si>
  <si>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</si>
  <si>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</si>
  <si>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</si>
  <si>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</si>
  <si>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</si>
  <si>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</si>
  <si>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</si>
  <si>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</si>
  <si>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</si>
  <si>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</si>
  <si>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</si>
  <si>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</si>
  <si>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</si>
  <si>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</si>
  <si>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</si>
  <si>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</si>
  <si>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</si>
  <si>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</si>
  <si>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</si>
  <si>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</si>
  <si>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</si>
  <si>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</si>
  <si>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</si>
  <si>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</si>
  <si>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</si>
  <si>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</si>
  <si>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</si>
  <si>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</si>
  <si>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</si>
  <si>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</si>
  <si>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</si>
  <si>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</si>
  <si>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</si>
  <si>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</si>
  <si>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</si>
  <si>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</si>
  <si>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</si>
  <si>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</si>
  <si>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</si>
  <si>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</si>
  <si>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</si>
  <si>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</si>
  <si>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</si>
  <si>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</si>
  <si>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</si>
  <si>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</si>
  <si>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</si>
  <si>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</si>
  <si>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</si>
  <si>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</si>
  <si>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</si>
  <si>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</si>
  <si>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</si>
  <si>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</si>
  <si>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</si>
  <si>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</si>
  <si>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</si>
  <si>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</si>
  <si>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</si>
  <si>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</si>
  <si>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</si>
  <si>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</si>
  <si>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</si>
  <si>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</si>
  <si>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</si>
  <si>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</si>
  <si>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</si>
  <si>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</si>
  <si>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</si>
  <si>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</si>
  <si>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</si>
  <si>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</si>
  <si>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</si>
  <si>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</si>
  <si>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</si>
  <si>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</si>
  <si>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</si>
  <si>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</si>
  <si>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</si>
  <si>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</si>
  <si>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</si>
  <si>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</si>
  <si>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</si>
  <si>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</si>
  <si>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</si>
  <si>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</si>
  <si>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</si>
  <si>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</si>
  <si>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</si>
  <si>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</si>
  <si>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</si>
  <si>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</si>
  <si>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</si>
  <si>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</si>
  <si>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</si>
  <si>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</si>
  <si>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</si>
  <si>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</si>
  <si>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</si>
  <si>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</si>
  <si>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</si>
  <si>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</si>
  <si>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</si>
  <si>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</si>
  <si>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</si>
  <si>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</si>
  <si>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</si>
  <si>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</si>
  <si>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</si>
  <si>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</si>
  <si>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</si>
  <si>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</si>
  <si>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</si>
  <si>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</si>
  <si>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</si>
  <si>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</si>
  <si>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</si>
  <si>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</si>
  <si>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</si>
  <si>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</si>
  <si>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</si>
  <si>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</si>
  <si>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</si>
  <si>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</si>
  <si>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</si>
  <si>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</si>
  <si>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</si>
  <si>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</si>
  <si>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</si>
  <si>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</si>
  <si>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</si>
  <si>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</si>
  <si>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</si>
  <si>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</si>
  <si>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</si>
  <si>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</si>
  <si>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</si>
  <si>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</si>
  <si>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</si>
  <si>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</si>
  <si>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</si>
  <si>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</si>
  <si>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</si>
  <si>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</si>
  <si>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</si>
  <si>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</si>
  <si>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</si>
  <si>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</si>
  <si>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</si>
  <si>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</si>
  <si>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</si>
  <si>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</si>
  <si>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</si>
  <si>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</si>
  <si>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</si>
  <si>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</si>
  <si>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</si>
  <si>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</si>
  <si>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</si>
  <si>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</si>
  <si>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</si>
  <si>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</si>
  <si>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</si>
  <si>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</si>
  <si>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</si>
  <si>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</si>
  <si>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</si>
  <si>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</si>
  <si>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</si>
  <si>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</si>
  <si>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</si>
  <si>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</si>
  <si>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</si>
  <si>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</si>
  <si>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</si>
  <si>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</si>
  <si>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</si>
  <si>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</si>
  <si>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</si>
  <si>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</si>
  <si>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</si>
  <si>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</si>
  <si>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</si>
  <si>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</si>
  <si>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</si>
  <si>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</si>
  <si>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</si>
  <si>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</si>
  <si>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</si>
  <si>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</si>
  <si>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</si>
  <si>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</si>
  <si>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</si>
  <si>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</si>
  <si>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</si>
  <si>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</si>
  <si>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</si>
  <si>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</si>
  <si>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</si>
  <si>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</si>
  <si>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</si>
  <si>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</si>
  <si>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</si>
  <si>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</si>
  <si>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</si>
  <si>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</si>
  <si>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</si>
  <si>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</si>
  <si>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</si>
  <si>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</si>
  <si>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</si>
  <si>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</si>
  <si>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</si>
  <si>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</si>
  <si>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</si>
  <si>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</si>
  <si>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</si>
  <si>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</si>
  <si>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</si>
  <si>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</si>
  <si>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</si>
  <si>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</si>
  <si>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</si>
  <si>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</si>
  <si>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</si>
  <si>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</si>
  <si>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</si>
  <si>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</si>
  <si>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</si>
  <si>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</si>
  <si>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</si>
  <si>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</si>
  <si>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</si>
  <si>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</si>
  <si>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</si>
  <si>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</si>
  <si>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</si>
  <si>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</si>
  <si>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</si>
  <si>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</si>
  <si>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</si>
  <si>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</si>
  <si>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</si>
  <si>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</si>
  <si>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</si>
  <si>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</si>
  <si>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</si>
  <si>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</si>
  <si>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</si>
  <si>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</si>
  <si>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</si>
  <si>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</si>
  <si>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</si>
  <si>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</si>
  <si>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</si>
  <si>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</si>
  <si>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</si>
  <si>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</si>
  <si>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</si>
  <si>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</si>
  <si>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</si>
  <si>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</si>
  <si>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</si>
  <si>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</si>
  <si>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</si>
  <si>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</si>
  <si>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</si>
  <si>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</si>
  <si>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</si>
  <si>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</si>
  <si>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</si>
  <si>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</si>
  <si>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</si>
  <si>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</si>
  <si>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</si>
  <si>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</si>
  <si>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</si>
  <si>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</si>
  <si>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</si>
  <si>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</si>
  <si>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</si>
  <si>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</si>
  <si>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</si>
  <si>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</si>
  <si>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</si>
  <si>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</si>
  <si>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</si>
  <si>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</si>
  <si>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</si>
  <si>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</si>
  <si>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</si>
  <si>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</si>
  <si>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</si>
  <si>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</si>
  <si>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</si>
  <si>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</si>
  <si>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</si>
  <si>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</si>
  <si>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</si>
  <si>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</si>
  <si>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</si>
  <si>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</si>
  <si>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</si>
  <si>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</si>
  <si>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</si>
  <si>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</si>
  <si>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</si>
  <si>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</si>
  <si>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</si>
  <si>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</si>
  <si>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</si>
  <si>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</si>
  <si>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</si>
  <si>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</si>
  <si>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</si>
  <si>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</si>
  <si>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</si>
  <si>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</si>
  <si>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</si>
  <si>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</si>
  <si>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</si>
  <si>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</si>
  <si>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</si>
  <si>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</si>
  <si>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</si>
  <si>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</si>
  <si>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</si>
  <si>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</si>
  <si>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</si>
  <si>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</si>
  <si>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</si>
  <si>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</si>
  <si>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</si>
  <si>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</si>
  <si>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</si>
  <si>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</si>
  <si>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</si>
  <si>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</si>
  <si>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</si>
  <si>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</si>
  <si>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</si>
  <si>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</si>
  <si>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</si>
  <si>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</si>
  <si>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</si>
  <si>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</si>
  <si>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</si>
  <si>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</si>
  <si>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</si>
  <si>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</si>
  <si>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</si>
  <si>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</si>
  <si>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</si>
  <si>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</si>
  <si>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</si>
  <si>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</si>
  <si>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</si>
  <si>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</si>
  <si>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</si>
  <si>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</si>
  <si>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</si>
  <si>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</si>
  <si>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</si>
  <si>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</si>
  <si>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</si>
  <si>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</si>
  <si>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</si>
  <si>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</si>
  <si>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</si>
  <si>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</si>
  <si>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</si>
  <si>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</si>
  <si>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</si>
  <si>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</si>
  <si>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</si>
  <si>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</si>
  <si>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</si>
  <si>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</si>
  <si>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</si>
  <si>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</si>
  <si>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</si>
  <si>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</si>
  <si>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</si>
  <si>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</si>
  <si>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</si>
  <si>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</si>
  <si>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</si>
  <si>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</si>
  <si>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</si>
  <si>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</si>
  <si>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</si>
  <si>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</si>
  <si>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</si>
  <si>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</si>
  <si>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</si>
  <si>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</si>
  <si>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</si>
  <si>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</si>
  <si>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</si>
  <si>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</si>
  <si>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</si>
  <si>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</si>
  <si>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</si>
  <si>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</si>
  <si>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</si>
  <si>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</si>
  <si>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</si>
  <si>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</si>
  <si>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</si>
  <si>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</si>
  <si>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</si>
  <si>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</si>
  <si>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</si>
  <si>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</si>
  <si>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</si>
  <si>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</si>
  <si>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</si>
  <si>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</si>
  <si>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</si>
  <si>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</si>
  <si>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</si>
  <si>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</si>
  <si>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</si>
  <si>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</si>
  <si>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</si>
  <si>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</si>
  <si>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</si>
  <si>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</si>
  <si>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</si>
  <si>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</si>
  <si>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</si>
  <si>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</si>
  <si>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</si>
  <si>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</si>
  <si>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</si>
  <si>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</si>
  <si>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</si>
  <si>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</si>
  <si>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</si>
  <si>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</si>
  <si>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</si>
  <si>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</si>
  <si>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</si>
  <si>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</si>
  <si>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</si>
  <si>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</si>
  <si>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</si>
  <si>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</si>
  <si>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</si>
  <si>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</si>
  <si>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</si>
  <si>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</si>
  <si>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</si>
  <si>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</si>
  <si>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</si>
  <si>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</si>
  <si>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</si>
  <si>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</si>
  <si>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</si>
  <si>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</si>
  <si>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</si>
  <si>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</si>
  <si>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</si>
  <si>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</si>
  <si>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</si>
  <si>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</si>
  <si>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</si>
  <si>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</si>
  <si>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</si>
  <si>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</si>
  <si>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</si>
  <si>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</si>
  <si>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</si>
  <si>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</si>
  <si>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</si>
  <si>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</si>
  <si>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</si>
  <si>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</si>
  <si>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</si>
  <si>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</si>
  <si>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</si>
  <si>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</si>
  <si>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</si>
  <si>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</si>
  <si>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</si>
  <si>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</si>
  <si>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</si>
  <si>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</si>
  <si>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</si>
  <si>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</si>
  <si>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</si>
  <si>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</si>
  <si>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</si>
  <si>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</si>
  <si>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</si>
  <si>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</si>
  <si>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</si>
  <si>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</si>
  <si>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</si>
  <si>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</si>
  <si>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</si>
  <si>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</si>
  <si>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</si>
  <si>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</si>
  <si>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</si>
  <si>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</si>
  <si>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</si>
  <si>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</si>
  <si>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</si>
  <si>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</si>
  <si>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</si>
  <si>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</si>
  <si>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</si>
  <si>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</si>
  <si>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</si>
  <si>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</si>
  <si>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</si>
  <si>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</si>
  <si>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</si>
  <si>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</si>
  <si>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</si>
  <si>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</si>
  <si>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</si>
  <si>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</si>
  <si>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</si>
  <si>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</si>
  <si>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</si>
  <si>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</si>
  <si>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</si>
  <si>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</si>
  <si>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</si>
  <si>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</si>
  <si>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</si>
  <si>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</si>
  <si>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</si>
  <si>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</si>
  <si>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</si>
  <si>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</si>
  <si>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</si>
  <si>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</si>
  <si>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</si>
  <si>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</si>
  <si>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</si>
  <si>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</si>
  <si>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</si>
  <si>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</si>
  <si>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</si>
  <si>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</si>
  <si>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</si>
  <si>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</si>
  <si>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</si>
  <si>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</si>
  <si>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</si>
  <si>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</si>
  <si>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</si>
  <si>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</si>
  <si>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</si>
  <si>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</si>
  <si>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</si>
  <si>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</si>
  <si>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</si>
  <si>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</si>
  <si>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</si>
  <si>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</si>
  <si>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</si>
  <si>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</si>
  <si>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</si>
  <si>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</si>
  <si>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</si>
  <si>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</si>
  <si>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</si>
  <si>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</si>
  <si>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</si>
  <si>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</si>
  <si>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</si>
  <si>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</si>
  <si>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</si>
  <si>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</si>
  <si>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</si>
  <si>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</si>
  <si>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</si>
  <si>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</si>
  <si>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</si>
  <si>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</si>
  <si>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</si>
  <si>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</si>
  <si>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</si>
  <si>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</si>
  <si>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</si>
  <si>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</si>
  <si>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</si>
  <si>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</si>
  <si>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</si>
  <si>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</si>
  <si>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</si>
  <si>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</si>
  <si>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</si>
  <si>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</si>
  <si>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</si>
  <si>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</si>
  <si>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</si>
  <si>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</si>
  <si>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</si>
  <si>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</si>
  <si>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</si>
  <si>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</si>
  <si>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</si>
  <si>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</si>
  <si>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</si>
  <si>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</si>
  <si>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</si>
  <si>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</si>
  <si>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</si>
  <si>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</si>
  <si>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</si>
  <si>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</si>
  <si>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</si>
  <si>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</si>
  <si>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</si>
  <si>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</si>
  <si>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</si>
  <si>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</si>
  <si>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</si>
  <si>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</si>
  <si>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</si>
  <si>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</si>
  <si>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</si>
  <si>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</si>
  <si>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</si>
  <si>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</si>
  <si>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</si>
  <si>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</si>
  <si>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</si>
  <si>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</si>
  <si>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</si>
  <si>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</si>
  <si>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</si>
  <si>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</si>
  <si>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</si>
  <si>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</si>
  <si>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</si>
  <si>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</si>
  <si>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</si>
  <si>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</si>
  <si>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</si>
  <si>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</si>
  <si>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</si>
  <si>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</si>
  <si>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</si>
  <si>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</si>
  <si>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</si>
  <si>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</si>
  <si>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</si>
  <si>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</si>
  <si>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</si>
  <si>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</si>
  <si>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</si>
  <si>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</si>
  <si>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</si>
  <si>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</si>
  <si>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</si>
  <si>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</si>
  <si>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</si>
  <si>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</si>
  <si>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</si>
  <si>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</si>
  <si>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</si>
  <si>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</si>
  <si>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</si>
  <si>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</si>
  <si>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</si>
  <si>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</si>
  <si>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</si>
  <si>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</si>
  <si>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</si>
  <si>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</si>
  <si>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</si>
  <si>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</si>
  <si>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</si>
  <si>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</si>
  <si>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</si>
  <si>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</si>
  <si>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</si>
  <si>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</si>
  <si>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</si>
  <si>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</si>
  <si>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</si>
  <si>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</si>
  <si>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</si>
  <si>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</si>
  <si>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</si>
  <si>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</si>
  <si>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</si>
  <si>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</si>
  <si>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</si>
  <si>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</si>
  <si>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</si>
  <si>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</si>
  <si>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</si>
  <si>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</si>
  <si>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</si>
  <si>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</si>
  <si>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</si>
  <si>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</si>
  <si>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</si>
  <si>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</si>
  <si>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</si>
  <si>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</si>
  <si>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</si>
  <si>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</si>
  <si>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</si>
  <si>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</si>
  <si>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</si>
  <si>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</si>
  <si>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</si>
  <si>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</si>
  <si>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</si>
  <si>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</si>
  <si>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</si>
  <si>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</si>
  <si>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</si>
  <si>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</si>
  <si>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</si>
  <si>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</si>
  <si>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</si>
  <si>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</si>
  <si>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</si>
  <si>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</si>
  <si>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</si>
  <si>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</si>
  <si>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</si>
  <si>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</si>
  <si>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</si>
  <si>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</si>
  <si>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</si>
  <si>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</si>
  <si>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</si>
  <si>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</si>
  <si>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</si>
  <si>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</si>
  <si>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</si>
  <si>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</si>
  <si>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</si>
  <si>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</si>
  <si>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</si>
  <si>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</si>
  <si>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</si>
  <si>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</si>
  <si>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</si>
  <si>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</si>
  <si>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</si>
  <si>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</si>
  <si>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</si>
  <si>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</si>
  <si>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</si>
  <si>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</si>
  <si>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</si>
  <si>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</si>
  <si>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</si>
  <si>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</si>
  <si>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</si>
  <si>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</si>
  <si>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</si>
  <si>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</si>
  <si>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</si>
  <si>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</si>
  <si>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</si>
  <si>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</si>
  <si>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</si>
  <si>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</si>
  <si>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</si>
  <si>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</si>
  <si>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</si>
  <si>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</si>
  <si>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</si>
  <si>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</si>
  <si>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</si>
  <si>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</si>
  <si>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</si>
  <si>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</si>
  <si>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</si>
  <si>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</si>
  <si>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</si>
  <si>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</si>
  <si>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</si>
  <si>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</si>
  <si>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</si>
  <si>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</si>
  <si>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</si>
  <si>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</si>
  <si>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</si>
  <si>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</si>
  <si>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</si>
  <si>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</si>
  <si>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</si>
  <si>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</si>
  <si>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</si>
  <si>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</si>
  <si>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</si>
  <si>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</si>
  <si>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</si>
  <si>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</si>
  <si>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</si>
  <si>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</si>
  <si>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</si>
  <si>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</si>
  <si>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</si>
  <si>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</si>
  <si>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</si>
  <si>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</si>
  <si>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</si>
  <si>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</si>
  <si>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</si>
  <si>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</si>
  <si>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</si>
  <si>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</si>
  <si>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</si>
  <si>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</si>
  <si>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</si>
  <si>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</si>
  <si>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</si>
  <si>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</si>
  <si>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</si>
  <si>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</si>
  <si>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</si>
  <si>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</si>
  <si>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</si>
  <si>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</si>
  <si>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</si>
  <si>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</si>
  <si>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</si>
  <si>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</si>
  <si>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</si>
  <si>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</si>
  <si>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</si>
  <si>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</si>
  <si>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</si>
  <si>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</si>
  <si>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</si>
  <si>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</si>
  <si>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</si>
  <si>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</si>
  <si>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</si>
  <si>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</si>
  <si>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</si>
  <si>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</si>
  <si>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</si>
  <si>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</si>
  <si>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</si>
  <si>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</si>
  <si>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</si>
  <si>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</si>
  <si>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</si>
  <si>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</si>
  <si>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</si>
  <si>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</si>
  <si>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</si>
  <si>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</si>
  <si>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</si>
  <si>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</si>
  <si>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</si>
  <si>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</si>
  <si>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</si>
  <si>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</si>
  <si>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</si>
  <si>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</si>
  <si>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</si>
  <si>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</si>
  <si>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</si>
  <si>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</si>
  <si>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</si>
  <si>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</si>
  <si>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</si>
  <si>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</si>
  <si>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</si>
  <si>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</si>
  <si>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</si>
  <si>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</si>
  <si>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</si>
  <si>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</si>
  <si>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</si>
  <si>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</si>
  <si>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</si>
  <si>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</si>
  <si>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</si>
  <si>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</si>
  <si>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</si>
  <si>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</si>
  <si>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</si>
  <si>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</si>
  <si>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</si>
  <si>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</si>
  <si>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</si>
  <si>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</si>
  <si>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</si>
  <si>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</si>
  <si>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</si>
  <si>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</si>
  <si>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</si>
  <si>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</si>
  <si>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</si>
  <si>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</si>
  <si>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</si>
  <si>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</si>
  <si>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</si>
  <si>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</si>
  <si>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</si>
  <si>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</si>
  <si>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</si>
  <si>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</si>
  <si>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</si>
  <si>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</si>
  <si>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</si>
  <si>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</si>
  <si>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</si>
  <si>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</si>
  <si>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</si>
  <si>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</si>
  <si>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</si>
  <si>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</si>
  <si>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</si>
  <si>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</si>
  <si>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</si>
  <si>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</si>
  <si>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</si>
  <si>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</si>
  <si>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</si>
  <si>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</si>
  <si>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</si>
  <si>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</si>
  <si>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</si>
  <si>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</si>
  <si>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</si>
  <si>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</si>
  <si>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</si>
  <si>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</si>
  <si>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</si>
  <si>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</si>
  <si>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</si>
  <si>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</si>
  <si>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</si>
  <si>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</si>
  <si>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</si>
  <si>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</si>
  <si>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</si>
  <si>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</si>
  <si>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</si>
  <si>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</si>
  <si>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</si>
  <si>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</si>
  <si>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</si>
  <si>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</si>
  <si>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</si>
  <si>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</si>
  <si>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</si>
  <si>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</si>
  <si>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</si>
  <si>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</si>
  <si>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</si>
  <si>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</si>
  <si>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</si>
  <si>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</si>
  <si>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</si>
  <si>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</si>
  <si>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</si>
  <si>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</si>
  <si>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</si>
  <si>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</si>
  <si>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</si>
  <si>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</si>
  <si>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</si>
  <si>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</si>
  <si>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</si>
  <si>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</si>
  <si>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</si>
  <si>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</si>
  <si>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</si>
  <si>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</si>
  <si>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</si>
  <si>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</si>
  <si>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</si>
  <si>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</si>
  <si>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</si>
  <si>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</si>
  <si>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</si>
  <si>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</si>
  <si>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</si>
  <si>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</si>
  <si>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</si>
  <si>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</si>
  <si>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</si>
  <si>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</si>
  <si>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</si>
  <si>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</si>
  <si>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</si>
  <si>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</si>
  <si>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</si>
  <si>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</si>
  <si>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</si>
  <si>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</si>
  <si>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</si>
  <si>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</si>
  <si>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</si>
  <si>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</si>
  <si>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</si>
  <si>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</si>
  <si>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</si>
  <si>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</si>
  <si>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</si>
  <si>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</si>
  <si>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</si>
  <si>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</si>
  <si>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</si>
  <si>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</si>
  <si>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</si>
  <si>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</si>
  <si>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</si>
  <si>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</si>
  <si>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</si>
  <si>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</si>
  <si>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</si>
  <si>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</si>
  <si>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</si>
  <si>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</si>
  <si>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</si>
  <si>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</si>
  <si>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</si>
  <si>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</si>
  <si>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</si>
  <si>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</si>
  <si>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</si>
  <si>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</si>
  <si>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</si>
  <si>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</si>
  <si>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</si>
  <si>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</si>
  <si>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</si>
  <si>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</si>
  <si>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</si>
  <si>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</si>
  <si>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</si>
  <si>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</si>
  <si>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</si>
  <si>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</si>
  <si>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</si>
  <si>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</si>
  <si>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</si>
  <si>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</si>
  <si>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</si>
  <si>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</si>
  <si>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</si>
  <si>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</si>
  <si>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</si>
  <si>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</si>
  <si>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</si>
  <si>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</si>
  <si>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</si>
  <si>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</si>
  <si>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</si>
  <si>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</si>
  <si>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</si>
  <si>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</si>
  <si>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</si>
  <si>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</si>
  <si>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</si>
  <si>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</si>
  <si>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</si>
  <si>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</si>
  <si>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</si>
  <si>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</si>
  <si>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</si>
  <si>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</si>
  <si>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</si>
  <si>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</si>
  <si>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</si>
  <si>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</si>
  <si>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</si>
  <si>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</si>
  <si>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</si>
  <si>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</si>
  <si>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</si>
  <si>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</si>
  <si>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</si>
  <si>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</si>
  <si>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</si>
  <si>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</si>
  <si>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</si>
  <si>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</si>
  <si>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</si>
  <si>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</si>
  <si>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</si>
  <si>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</si>
  <si>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</si>
  <si>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</si>
  <si>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</si>
  <si>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</si>
  <si>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</si>
  <si>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</si>
  <si>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</si>
  <si>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</si>
  <si>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</si>
  <si>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</si>
  <si>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</si>
  <si>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</si>
  <si>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</si>
  <si>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</si>
  <si>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</si>
  <si>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</si>
  <si>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</si>
  <si>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</si>
  <si>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</si>
  <si>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</si>
  <si>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</si>
  <si>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</si>
  <si>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</si>
  <si>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</si>
  <si>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</si>
  <si>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</si>
  <si>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</si>
  <si>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</si>
  <si>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</si>
  <si>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</si>
  <si>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</si>
  <si>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</si>
  <si>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</si>
  <si>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</si>
  <si>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</si>
  <si>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</si>
  <si>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</si>
  <si>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</si>
  <si>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</si>
  <si>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</si>
  <si>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</si>
  <si>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</si>
  <si>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</si>
  <si>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</si>
  <si>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</si>
  <si>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</si>
  <si>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</si>
  <si>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</si>
  <si>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</si>
  <si>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</si>
  <si>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</si>
  <si>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</si>
  <si>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</si>
  <si>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</si>
  <si>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</si>
  <si>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</si>
  <si>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</si>
  <si>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</si>
  <si>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</si>
  <si>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</si>
  <si>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</si>
  <si>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</si>
  <si>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</si>
  <si>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</si>
  <si>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</si>
  <si>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</si>
  <si>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</si>
  <si>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</si>
  <si>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</si>
  <si>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</si>
  <si>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</si>
  <si>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</si>
  <si>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</si>
  <si>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</si>
  <si>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</si>
  <si>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</si>
  <si>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</si>
  <si>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</si>
  <si>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</si>
  <si>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</si>
  <si>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</si>
  <si>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</si>
  <si>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</si>
  <si>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</si>
  <si>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</si>
  <si>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</si>
  <si>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</si>
  <si>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</si>
  <si>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</si>
  <si>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</si>
  <si>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</si>
  <si>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</si>
  <si>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</si>
  <si>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</si>
  <si>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</si>
  <si>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</si>
  <si>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</si>
  <si>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</si>
  <si>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</si>
  <si>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</si>
  <si>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</si>
  <si>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</si>
  <si>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</si>
  <si>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</si>
  <si>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</si>
  <si>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</si>
  <si>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</si>
  <si>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</si>
  <si>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</si>
  <si>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</si>
  <si>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</si>
  <si>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</si>
  <si>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</si>
  <si>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</si>
  <si>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</si>
  <si>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</si>
  <si>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</si>
  <si>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</si>
  <si>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</si>
  <si>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</si>
  <si>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</si>
  <si>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</si>
  <si>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</si>
  <si>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</si>
  <si>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</si>
  <si>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</si>
  <si>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</si>
  <si>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</si>
  <si>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</si>
  <si>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</si>
  <si>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</si>
  <si>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</si>
  <si>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</si>
  <si>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</si>
  <si>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</si>
  <si>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</si>
  <si>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</si>
  <si>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</si>
  <si>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</si>
  <si>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</si>
  <si>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</si>
  <si>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</si>
  <si>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</si>
  <si>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</si>
  <si>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</si>
  <si>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</si>
  <si>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</si>
  <si>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</si>
  <si>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</si>
  <si>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</si>
  <si>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</si>
  <si>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</si>
  <si>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</si>
  <si>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</si>
  <si>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</si>
  <si>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</si>
  <si>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</si>
  <si>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</si>
  <si>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</si>
  <si>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</si>
  <si>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</si>
  <si>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</si>
  <si>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</si>
  <si>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</si>
  <si>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</si>
  <si>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</si>
  <si>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</si>
  <si>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</si>
  <si>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</si>
  <si>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</si>
  <si>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</si>
  <si>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</si>
  <si>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</si>
  <si>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</si>
  <si>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</si>
  <si>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</si>
  <si>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</si>
  <si>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</si>
  <si>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</si>
  <si>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</si>
  <si>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</si>
  <si>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</si>
  <si>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</si>
  <si>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</si>
  <si>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</si>
  <si>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</si>
  <si>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</si>
  <si>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</si>
  <si>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</si>
  <si>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</si>
  <si>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</si>
  <si>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</si>
  <si>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</si>
  <si>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</si>
  <si>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</si>
  <si>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</si>
  <si>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</si>
  <si>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</si>
  <si>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</si>
  <si>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</si>
  <si>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</si>
  <si>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</si>
  <si>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</si>
  <si>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</si>
  <si>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</si>
  <si>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</si>
  <si>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</si>
  <si>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</si>
  <si>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</si>
  <si>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</si>
  <si>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</si>
  <si>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</si>
  <si>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</si>
  <si>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</si>
  <si>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</si>
  <si>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</si>
  <si>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</si>
  <si>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</si>
  <si>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</si>
  <si>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</si>
  <si>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</si>
  <si>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</si>
  <si>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</si>
  <si>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</si>
  <si>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</si>
  <si>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</si>
  <si>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</si>
  <si>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</si>
  <si>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</si>
  <si>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</si>
  <si>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</si>
  <si>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</si>
  <si>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</si>
  <si>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</si>
  <si>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</si>
  <si>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</si>
  <si>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</si>
  <si>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</si>
  <si>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</si>
  <si>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</si>
  <si>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</si>
  <si>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</si>
  <si>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</si>
  <si>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</si>
  <si>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</si>
  <si>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</si>
  <si>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</si>
  <si>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</si>
  <si>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</si>
  <si>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</si>
  <si>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</si>
  <si>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</si>
  <si>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</si>
  <si>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</si>
  <si>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</si>
  <si>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</si>
  <si>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</si>
  <si>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</si>
  <si>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</si>
  <si>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</si>
  <si>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</si>
  <si>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</si>
  <si>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</si>
  <si>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</si>
  <si>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</si>
  <si>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</si>
  <si>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</si>
  <si>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</si>
  <si>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</si>
  <si>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</si>
  <si>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</si>
  <si>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</si>
  <si>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</si>
  <si>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</si>
  <si>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</si>
  <si>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</si>
  <si>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</si>
  <si>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</si>
  <si>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</si>
  <si>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</si>
  <si>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</si>
  <si>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</si>
  <si>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</si>
  <si>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</si>
  <si>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</si>
  <si>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</si>
  <si>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</si>
  <si>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</si>
  <si>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</si>
  <si>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</si>
  <si>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</si>
  <si>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</si>
  <si>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</si>
  <si>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</si>
  <si>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</si>
  <si>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</si>
  <si>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</si>
  <si>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</si>
  <si>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</si>
  <si>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</si>
  <si>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</si>
  <si>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</si>
  <si>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</si>
  <si>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</si>
  <si>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</si>
  <si>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</si>
  <si>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</si>
  <si>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</si>
  <si>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</si>
  <si>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</si>
  <si>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</si>
  <si>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</si>
  <si>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</si>
  <si>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</si>
  <si>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</si>
  <si>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</si>
  <si>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</si>
  <si>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</si>
  <si>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</si>
  <si>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</si>
  <si>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</si>
  <si>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</si>
  <si>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</si>
  <si>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</si>
  <si>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</si>
  <si>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</si>
  <si>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</si>
  <si>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</si>
  <si>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</si>
  <si>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</si>
  <si>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</si>
  <si>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</si>
  <si>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</si>
  <si>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</si>
  <si>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</si>
  <si>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</si>
  <si>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</si>
  <si>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</si>
  <si>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</si>
  <si>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</si>
  <si>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</si>
  <si>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</si>
  <si>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</si>
  <si>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</si>
  <si>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</si>
  <si>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</si>
  <si>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</si>
  <si>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</si>
  <si>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</si>
  <si>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</si>
  <si>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</si>
  <si>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</si>
  <si>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</si>
  <si>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</si>
  <si>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</si>
  <si>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</si>
  <si>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</si>
  <si>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</si>
  <si>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</si>
  <si>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</si>
  <si>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</si>
  <si>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</si>
  <si>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</si>
  <si>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</si>
  <si>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</si>
  <si>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</si>
  <si>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</si>
  <si>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</si>
  <si>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</si>
  <si>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</si>
  <si>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</si>
  <si>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</si>
  <si>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</si>
  <si>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</si>
  <si>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</si>
  <si>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</si>
  <si>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</si>
  <si>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</si>
  <si>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</si>
  <si>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</si>
  <si>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</si>
  <si>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</si>
  <si>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</si>
  <si>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</si>
  <si>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</si>
  <si>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</si>
  <si>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</si>
  <si>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</si>
  <si>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</si>
  <si>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</si>
  <si>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</si>
  <si>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</si>
  <si>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</si>
  <si>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</si>
  <si>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</si>
  <si>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</si>
  <si>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</si>
  <si>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</si>
  <si>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</si>
  <si>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</si>
  <si>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</si>
  <si>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</si>
  <si>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</si>
  <si>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</si>
  <si>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</si>
  <si>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</si>
  <si>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</si>
  <si>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</si>
  <si>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</si>
  <si>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</si>
  <si>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</si>
  <si>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</si>
  <si>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</si>
  <si>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</si>
  <si>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</si>
  <si>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</si>
  <si>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</si>
  <si>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</si>
  <si>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</si>
  <si>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</si>
  <si>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</si>
  <si>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</si>
  <si>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</si>
  <si>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</si>
  <si>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</si>
  <si>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</si>
  <si>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</si>
  <si>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</si>
  <si>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</si>
  <si>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</si>
  <si>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</si>
  <si>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</si>
  <si>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</si>
  <si>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</si>
  <si>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</si>
  <si>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</si>
  <si>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</si>
  <si>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</si>
  <si>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</si>
  <si>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</si>
  <si>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</si>
  <si>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</si>
  <si>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</si>
  <si>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</si>
  <si>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</si>
  <si>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</si>
  <si>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</si>
  <si>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</si>
  <si>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</si>
  <si>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</si>
  <si>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</si>
  <si>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</si>
  <si>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</si>
  <si>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</si>
  <si>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</si>
  <si>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</si>
  <si>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</si>
  <si>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</si>
  <si>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</si>
  <si>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</si>
  <si>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</si>
  <si>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</si>
  <si>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</si>
  <si>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</si>
  <si>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</si>
  <si>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</si>
  <si>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</si>
  <si>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</si>
  <si>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</si>
  <si>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</si>
  <si>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</si>
  <si>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</si>
  <si>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</si>
  <si>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</si>
  <si>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</si>
  <si>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</si>
  <si>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</si>
  <si>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</si>
  <si>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</si>
  <si>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</si>
  <si>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</si>
  <si>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</si>
  <si>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</si>
  <si>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</si>
  <si>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</si>
  <si>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</si>
  <si>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</si>
  <si>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</si>
  <si>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</si>
  <si>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</si>
  <si>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</si>
  <si>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</si>
  <si>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</si>
  <si>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</si>
  <si>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</si>
  <si>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</si>
  <si>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</si>
  <si>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</si>
  <si>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</si>
  <si>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</si>
  <si>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</si>
  <si>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</si>
  <si>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</si>
  <si>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</si>
  <si>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</si>
  <si>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</si>
  <si>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</si>
  <si>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</si>
  <si>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</si>
  <si>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</si>
  <si>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</si>
  <si>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</si>
  <si>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</si>
  <si>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</si>
  <si>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</si>
  <si>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</si>
  <si>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</si>
  <si>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</si>
  <si>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</si>
  <si>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</si>
  <si>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</si>
  <si>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</si>
  <si>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</si>
  <si>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</si>
  <si>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</si>
  <si>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</si>
  <si>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</si>
  <si>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</si>
  <si>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</si>
  <si>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</si>
  <si>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</si>
  <si>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</si>
  <si>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</si>
  <si>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</si>
  <si>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</si>
  <si>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</si>
  <si>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</si>
  <si>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</si>
  <si>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</si>
  <si>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</si>
  <si>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</si>
  <si>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</si>
  <si>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</si>
  <si>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</si>
  <si>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</si>
  <si>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</si>
  <si>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</si>
  <si>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</si>
  <si>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</si>
  <si>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</si>
  <si>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</si>
  <si>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</si>
  <si>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</si>
  <si>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</si>
  <si>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</si>
  <si>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</si>
  <si>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</si>
  <si>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</si>
  <si>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</si>
  <si>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</si>
  <si>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</si>
  <si>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</si>
  <si>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</si>
  <si>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</si>
  <si>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</si>
  <si>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</si>
  <si>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</si>
  <si>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</si>
  <si>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</si>
  <si>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</si>
  <si>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</si>
  <si>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</si>
  <si>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</si>
  <si>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</si>
  <si>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</si>
  <si>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</si>
  <si>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</si>
  <si>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</si>
  <si>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</si>
  <si>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</si>
  <si>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</si>
  <si>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</si>
  <si>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</si>
  <si>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</si>
  <si>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</si>
  <si>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</si>
  <si>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</si>
  <si>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</si>
  <si>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</si>
  <si>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</si>
  <si>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</si>
  <si>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</si>
  <si>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</si>
  <si>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</si>
  <si>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</si>
  <si>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</si>
  <si>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</si>
  <si>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</si>
  <si>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</si>
  <si>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</si>
  <si>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</si>
  <si>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</si>
  <si>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</si>
  <si>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</si>
  <si>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</si>
  <si>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</si>
  <si>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</si>
  <si>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</si>
  <si>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</si>
  <si>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</si>
  <si>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</si>
  <si>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</si>
  <si>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</si>
  <si>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</si>
  <si>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</si>
  <si>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</si>
  <si>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</si>
  <si>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</si>
  <si>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</si>
  <si>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</si>
  <si>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</si>
  <si>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</si>
  <si>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</si>
  <si>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</si>
  <si>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</si>
  <si>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</si>
  <si>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</si>
  <si>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</si>
  <si>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</si>
  <si>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</si>
  <si>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</si>
  <si>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</si>
  <si>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</si>
  <si>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</si>
  <si>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</si>
  <si>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</si>
  <si>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</si>
  <si>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</si>
  <si>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</si>
  <si>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</si>
  <si>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</si>
  <si>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</si>
  <si>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</si>
  <si>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</si>
  <si>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</si>
  <si>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</si>
  <si>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</si>
  <si>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</si>
  <si>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</si>
  <si>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</si>
  <si>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</si>
  <si>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</si>
  <si>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</si>
  <si>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</si>
  <si>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</si>
  <si>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</si>
  <si>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</si>
  <si>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</si>
  <si>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</si>
  <si>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</si>
  <si>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</si>
  <si>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</si>
  <si>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</si>
  <si>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</si>
  <si>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</si>
  <si>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</si>
  <si>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</si>
  <si>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</si>
  <si>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</si>
  <si>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</si>
  <si>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</si>
  <si>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</si>
  <si>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</si>
  <si>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</si>
  <si>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</si>
  <si>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</si>
  <si>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</si>
  <si>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</si>
  <si>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</si>
  <si>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</si>
  <si>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</si>
  <si>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</si>
  <si>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</si>
  <si>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</si>
  <si>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</si>
  <si>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</si>
  <si>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</si>
  <si>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</si>
  <si>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</si>
  <si>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</si>
  <si>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</si>
  <si>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</si>
  <si>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</si>
  <si>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</si>
  <si>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</si>
  <si>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</si>
  <si>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</si>
  <si>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</si>
  <si>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</si>
  <si>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</si>
  <si>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</si>
  <si>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</si>
  <si>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</si>
  <si>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</si>
  <si>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</si>
  <si>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</si>
  <si>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</si>
  <si>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</si>
  <si>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</si>
  <si>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</si>
  <si>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</si>
  <si>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</si>
  <si>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</si>
  <si>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</si>
  <si>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</si>
  <si>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</si>
  <si>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</si>
  <si>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</si>
  <si>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</si>
  <si>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</si>
  <si>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</si>
  <si>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</si>
  <si>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</si>
  <si>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</si>
  <si>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</si>
  <si>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</si>
  <si>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</si>
  <si>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</si>
  <si>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</si>
  <si>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</si>
  <si>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</si>
  <si>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</si>
  <si>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</si>
  <si>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</si>
  <si>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</si>
  <si>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</si>
  <si>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</si>
  <si>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</si>
  <si>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</si>
  <si>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</si>
  <si>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</si>
  <si>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</si>
  <si>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</si>
  <si>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</si>
  <si>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</si>
  <si>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</si>
  <si>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</si>
  <si>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</si>
  <si>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</si>
  <si>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</si>
  <si>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</si>
  <si>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</si>
  <si>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</si>
  <si>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</si>
  <si>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</si>
  <si>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</si>
  <si>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</si>
  <si>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</si>
  <si>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</si>
  <si>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</si>
  <si>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</si>
  <si>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</si>
  <si>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</si>
  <si>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</si>
  <si>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</si>
  <si>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</si>
  <si>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</si>
  <si>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</si>
  <si>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</si>
  <si>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</si>
  <si>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</si>
  <si>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</si>
  <si>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</si>
  <si>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</si>
  <si>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</si>
  <si>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</si>
  <si>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</si>
  <si>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</si>
  <si>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</si>
  <si>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</si>
  <si>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</si>
  <si>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</si>
  <si>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</si>
  <si>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</si>
  <si>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</si>
  <si>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</si>
  <si>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</si>
  <si>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</si>
  <si>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</si>
  <si>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</si>
  <si>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</si>
  <si>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</si>
  <si>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</si>
  <si>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</si>
  <si>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</si>
  <si>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</si>
  <si>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</si>
  <si>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</si>
  <si>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</si>
  <si>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</si>
  <si>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</si>
  <si>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</si>
  <si>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</si>
  <si>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</si>
  <si>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</si>
  <si>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</si>
  <si>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</si>
  <si>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</si>
  <si>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</si>
  <si>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</si>
  <si>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</si>
  <si>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</si>
  <si>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</si>
  <si>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</si>
  <si>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</si>
  <si>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</si>
  <si>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</si>
  <si>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</si>
  <si>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</si>
  <si>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</si>
  <si>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</si>
  <si>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</si>
  <si>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</si>
  <si>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</si>
  <si>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</si>
  <si>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</si>
  <si>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</si>
  <si>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</si>
  <si>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</si>
  <si>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</si>
  <si>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</si>
  <si>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</si>
  <si>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</si>
  <si>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</si>
  <si>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</si>
  <si>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</si>
  <si>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</si>
  <si>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</si>
  <si>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</si>
  <si>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</si>
  <si>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</si>
  <si>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</si>
  <si>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</si>
  <si>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</si>
  <si>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</si>
  <si>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</si>
  <si>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</si>
  <si>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</si>
  <si>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</si>
  <si>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</si>
  <si>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</si>
  <si>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</si>
  <si>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</si>
  <si>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</si>
  <si>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</si>
  <si>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</si>
  <si>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</si>
  <si>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</si>
  <si>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</si>
  <si>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</si>
  <si>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</si>
  <si>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</si>
  <si>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</si>
  <si>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</si>
  <si>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</si>
  <si>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</si>
  <si>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</si>
  <si>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</si>
  <si>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</si>
  <si>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</si>
  <si>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</si>
  <si>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</si>
  <si>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</si>
  <si>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</si>
  <si>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</si>
  <si>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</si>
  <si>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</si>
  <si>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</si>
  <si>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</si>
  <si>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</si>
  <si>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</si>
  <si>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</si>
  <si>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</si>
  <si>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</si>
  <si>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</si>
  <si>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</si>
  <si>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</si>
  <si>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</si>
  <si>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</si>
  <si>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</si>
  <si>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</si>
  <si>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</si>
  <si>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</si>
  <si>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</si>
  <si>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</si>
  <si>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</si>
  <si>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</si>
  <si>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</si>
  <si>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</si>
  <si>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</si>
  <si>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</si>
  <si>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</si>
  <si>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</si>
  <si>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</si>
  <si>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</si>
  <si>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</si>
  <si>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</si>
  <si>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</si>
  <si>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</si>
  <si>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</si>
  <si>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</si>
  <si>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</si>
  <si>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</si>
  <si>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</si>
  <si>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</si>
  <si>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</si>
  <si>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</si>
  <si>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</si>
  <si>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</si>
  <si>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</si>
  <si>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</si>
  <si>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</si>
  <si>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</si>
  <si>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</si>
  <si>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</si>
  <si>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</si>
  <si>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</si>
  <si>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</si>
  <si>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</si>
  <si>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</si>
  <si>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</si>
  <si>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</si>
  <si>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</si>
  <si>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</si>
  <si>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</si>
  <si>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</si>
  <si>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</si>
  <si>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</si>
  <si>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</si>
  <si>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</si>
  <si>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</si>
  <si>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</si>
  <si>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</si>
  <si>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</si>
  <si>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</si>
  <si>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</si>
  <si>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</si>
  <si>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</si>
  <si>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</si>
  <si>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</si>
  <si>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</si>
  <si>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</si>
  <si>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</si>
  <si>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</si>
  <si>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</si>
  <si>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</si>
  <si>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</si>
  <si>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</si>
  <si>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</si>
  <si>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</si>
  <si>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</si>
  <si>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</si>
  <si>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</si>
  <si>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</si>
  <si>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</si>
  <si>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</si>
  <si>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</si>
  <si>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</si>
  <si>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</si>
  <si>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</si>
  <si>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</si>
  <si>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</si>
  <si>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</si>
  <si>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</si>
  <si>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</si>
  <si>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</si>
  <si>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</si>
  <si>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</si>
  <si>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</si>
  <si>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</si>
  <si>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</si>
  <si>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</si>
  <si>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</si>
  <si>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</si>
  <si>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</si>
  <si>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</si>
  <si>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</si>
  <si>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</si>
  <si>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</si>
  <si>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</si>
  <si>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</si>
  <si>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</si>
  <si>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</si>
  <si>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</si>
  <si>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</si>
  <si>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</si>
  <si>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</si>
  <si>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</si>
  <si>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</si>
  <si>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</si>
  <si>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</si>
  <si>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</si>
  <si>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</si>
  <si>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</si>
  <si>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</si>
  <si>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</si>
  <si>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</si>
  <si>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</si>
  <si>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</si>
  <si>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</si>
  <si>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</si>
  <si>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</si>
  <si>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</si>
  <si>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</si>
  <si>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</si>
  <si>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</si>
  <si>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</si>
  <si>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</si>
  <si>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</si>
  <si>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</si>
  <si>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</si>
  <si>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</si>
  <si>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</si>
  <si>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</si>
  <si>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</si>
  <si>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</si>
  <si>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</si>
  <si>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</si>
  <si>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</si>
  <si>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</si>
  <si>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</si>
  <si>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</si>
  <si>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</si>
  <si>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</si>
  <si>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</si>
  <si>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</si>
  <si>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</si>
  <si>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</si>
  <si>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</si>
  <si>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</si>
  <si>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</si>
  <si>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</si>
  <si>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</si>
  <si>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</si>
  <si>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</si>
  <si>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</si>
  <si>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</si>
  <si>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</si>
  <si>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</si>
  <si>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</si>
  <si>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</si>
  <si>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</si>
  <si>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</si>
  <si>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</si>
  <si>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</si>
  <si>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</si>
  <si>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</si>
  <si>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</si>
  <si>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</si>
  <si>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</si>
  <si>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</si>
  <si>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</si>
  <si>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</si>
  <si>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</si>
  <si>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</si>
  <si>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</si>
  <si>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</si>
  <si>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</si>
  <si>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</si>
  <si>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</si>
  <si>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</si>
  <si>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</si>
  <si>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</si>
  <si>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</si>
  <si>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</si>
  <si>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</si>
  <si>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</si>
  <si>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</si>
  <si>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</si>
  <si>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</si>
  <si>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</si>
  <si>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</si>
  <si>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</si>
  <si>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</si>
  <si>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</si>
  <si>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</si>
  <si>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</si>
  <si>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</si>
  <si>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</si>
  <si>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</si>
  <si>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</si>
  <si>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</si>
  <si>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</si>
  <si>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</si>
  <si>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</si>
  <si>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</si>
  <si>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</si>
  <si>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</si>
  <si>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</si>
  <si>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</si>
  <si>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</si>
  <si>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</si>
  <si>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</si>
  <si>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</si>
  <si>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</si>
  <si>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</si>
  <si>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</si>
  <si>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</si>
  <si>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</si>
  <si>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</si>
  <si>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</si>
  <si>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</si>
  <si>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</si>
  <si>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</si>
  <si>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</si>
  <si>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</si>
  <si>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</si>
  <si>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</si>
  <si>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</si>
  <si>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</si>
  <si>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</si>
  <si>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</si>
  <si>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</si>
  <si>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</si>
  <si>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</si>
  <si>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</si>
  <si>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</si>
  <si>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</si>
  <si>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</si>
  <si>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</si>
  <si>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</si>
  <si>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</si>
  <si>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</si>
  <si>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</si>
  <si>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</si>
  <si>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</si>
  <si>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</si>
  <si>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</si>
  <si>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</si>
  <si>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</si>
  <si>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</si>
  <si>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</si>
  <si>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</si>
  <si>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</si>
  <si>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</si>
  <si>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</si>
  <si>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</si>
  <si>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</si>
  <si>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</si>
  <si>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</si>
  <si>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</si>
  <si>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</si>
  <si>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</si>
  <si>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</si>
  <si>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</si>
  <si>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</si>
  <si>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</si>
  <si>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</si>
  <si>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</si>
  <si>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</si>
  <si>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</si>
  <si>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</si>
  <si>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</si>
  <si>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</si>
  <si>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</si>
  <si>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</si>
  <si>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</si>
  <si>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</si>
  <si>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</si>
  <si>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</si>
  <si>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</si>
  <si>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</si>
  <si>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</si>
  <si>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</si>
  <si>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</si>
  <si>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</si>
  <si>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</si>
  <si>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</si>
  <si>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</si>
  <si>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</si>
  <si>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</si>
  <si>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</si>
  <si>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</si>
  <si>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</si>
  <si>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</si>
  <si>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</si>
  <si>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</si>
  <si>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</si>
  <si>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</si>
  <si>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</si>
  <si>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</si>
  <si>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</si>
  <si>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</si>
  <si>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</si>
  <si>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</si>
  <si>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</si>
  <si>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</si>
  <si>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</si>
  <si>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</si>
  <si>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</si>
  <si>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</si>
  <si>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</si>
  <si>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</si>
  <si>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</si>
  <si>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</si>
  <si>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</si>
  <si>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</si>
  <si>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</si>
  <si>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</si>
  <si>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</si>
  <si>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</si>
  <si>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</si>
  <si>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</si>
  <si>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</si>
  <si>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</si>
  <si>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</si>
  <si>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</si>
  <si>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</si>
  <si>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</si>
  <si>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</si>
  <si>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</si>
  <si>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</si>
  <si>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</si>
  <si>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</si>
  <si>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</si>
  <si>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</si>
  <si>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</si>
  <si>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</si>
  <si>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</si>
  <si>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</si>
  <si>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</si>
  <si>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</si>
  <si>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</si>
  <si>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</si>
  <si>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</si>
  <si>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</si>
  <si>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</si>
  <si>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</si>
  <si>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</si>
  <si>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</si>
  <si>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</si>
  <si>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</si>
  <si>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</si>
  <si>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</si>
  <si>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</si>
  <si>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</si>
  <si>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</si>
  <si>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</si>
  <si>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</si>
  <si>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</si>
  <si>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</si>
  <si>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</si>
  <si>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</si>
  <si>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</si>
  <si>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</si>
  <si>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</si>
  <si>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</si>
  <si>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</si>
  <si>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</si>
  <si>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</si>
  <si>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</si>
  <si>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</si>
  <si>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</si>
  <si>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</si>
  <si>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</si>
  <si>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</si>
  <si>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</si>
  <si>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</si>
  <si>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</si>
  <si>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</si>
  <si>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</si>
  <si>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</si>
  <si>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</si>
  <si>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</si>
  <si>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</si>
  <si>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</si>
  <si>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</si>
  <si>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</si>
  <si>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</si>
  <si>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</si>
  <si>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</si>
  <si>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</si>
  <si>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</si>
  <si>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</si>
  <si>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</si>
  <si>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</si>
  <si>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</si>
  <si>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</si>
  <si>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</si>
  <si>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</si>
  <si>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</si>
  <si>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</si>
  <si>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</si>
  <si>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</si>
  <si>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</si>
  <si>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</si>
  <si>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</si>
  <si>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</si>
  <si>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</si>
  <si>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</si>
  <si>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</si>
  <si>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</si>
  <si>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</si>
  <si>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</si>
  <si>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</si>
  <si>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</si>
  <si>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</si>
  <si>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</si>
  <si>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</si>
  <si>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</si>
  <si>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</si>
  <si>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</si>
  <si>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</si>
  <si>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</si>
  <si>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</si>
  <si>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</si>
  <si>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</si>
  <si>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</si>
  <si>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</si>
  <si>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</si>
  <si>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</si>
  <si>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</si>
  <si>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</si>
  <si>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</si>
  <si>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</si>
  <si>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</si>
  <si>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</si>
  <si>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</si>
  <si>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</si>
  <si>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</si>
  <si>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</si>
  <si>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</si>
  <si>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</si>
  <si>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</si>
  <si>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</si>
  <si>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</si>
  <si>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</si>
  <si>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</si>
  <si>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</si>
  <si>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</si>
  <si>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</si>
  <si>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</si>
  <si>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</si>
  <si>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</si>
  <si>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</si>
  <si>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</si>
  <si>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</si>
  <si>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</si>
  <si>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</si>
  <si>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</si>
  <si>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</si>
  <si>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</si>
  <si>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</si>
  <si>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</si>
  <si>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</si>
  <si>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</si>
  <si>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</si>
  <si>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</si>
  <si>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</si>
  <si>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</si>
  <si>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</si>
  <si>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</si>
  <si>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</si>
  <si>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</si>
  <si>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</si>
  <si>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</si>
  <si>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</si>
  <si>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</si>
  <si>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</si>
  <si>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</si>
  <si>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</si>
  <si>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</si>
  <si>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</si>
  <si>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</si>
  <si>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</si>
  <si>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</si>
  <si>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</si>
  <si>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</si>
  <si>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</si>
  <si>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</si>
  <si>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</si>
  <si>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</si>
  <si>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</si>
  <si>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</si>
  <si>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</si>
  <si>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</si>
  <si>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</si>
  <si>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</si>
  <si>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</si>
  <si>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</si>
  <si>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</si>
  <si>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</si>
  <si>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</si>
  <si>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</si>
  <si>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</si>
  <si>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</si>
  <si>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</si>
  <si>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</si>
  <si>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</si>
  <si>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</si>
  <si>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</si>
  <si>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</si>
  <si>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</si>
  <si>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</si>
  <si>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</si>
  <si>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</si>
  <si>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</si>
  <si>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</si>
  <si>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</si>
  <si>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</si>
  <si>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</si>
  <si>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</si>
  <si>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</si>
  <si>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</si>
  <si>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</si>
  <si>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</si>
  <si>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</si>
  <si>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</si>
  <si>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</si>
  <si>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</si>
  <si>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</si>
  <si>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</si>
  <si>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</si>
  <si>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</si>
  <si>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</si>
  <si>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</si>
  <si>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</si>
  <si>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</si>
  <si>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</si>
  <si>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</si>
  <si>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</si>
  <si>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</si>
  <si>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</si>
  <si>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</si>
  <si>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</si>
  <si>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</si>
  <si>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</si>
  <si>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</si>
  <si>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</si>
  <si>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</si>
  <si>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</si>
  <si>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</si>
  <si>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</si>
  <si>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</si>
  <si>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</si>
  <si>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</si>
  <si>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</si>
  <si>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</si>
  <si>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</si>
  <si>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</si>
  <si>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</si>
  <si>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</si>
  <si>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</si>
  <si>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</si>
  <si>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</si>
  <si>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</si>
  <si>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</si>
  <si>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</si>
  <si>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</si>
  <si>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</si>
  <si>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</si>
  <si>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</si>
  <si>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</si>
  <si>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</si>
  <si>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</si>
  <si>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</si>
  <si>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</si>
  <si>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</si>
  <si>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</si>
  <si>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</si>
  <si>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</si>
  <si>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</si>
  <si>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</si>
  <si>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</si>
  <si>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</si>
  <si>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</si>
  <si>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</si>
  <si>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</si>
  <si>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</si>
  <si>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</si>
  <si>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</si>
  <si>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</si>
  <si>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</si>
  <si>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</si>
  <si>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</si>
  <si>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</si>
  <si>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</si>
  <si>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</si>
  <si>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</si>
  <si>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</si>
  <si>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</si>
  <si>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</si>
  <si>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</si>
  <si>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</si>
  <si>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</si>
  <si>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</si>
  <si>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</si>
  <si>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</si>
  <si>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</si>
  <si>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</si>
  <si>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</si>
  <si>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</si>
  <si>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</si>
  <si>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</si>
  <si>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</si>
  <si>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</si>
  <si>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</si>
  <si>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</si>
  <si>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</si>
  <si>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</si>
  <si>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</si>
  <si>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</si>
  <si>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</si>
  <si>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</si>
  <si>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</si>
  <si>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</si>
  <si>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</si>
  <si>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</si>
  <si>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</si>
  <si>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</si>
  <si>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</si>
  <si>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</si>
  <si>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</si>
  <si>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</si>
  <si>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</si>
  <si>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</si>
  <si>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</si>
  <si>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</si>
  <si>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</si>
  <si>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</si>
  <si>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</si>
  <si>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</si>
  <si>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</si>
  <si>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</si>
  <si>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</si>
  <si>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</si>
  <si>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</si>
  <si>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</si>
  <si>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</si>
  <si>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</si>
  <si>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</si>
  <si>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</si>
  <si>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</si>
  <si>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</si>
  <si>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</si>
  <si>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</si>
  <si>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</si>
  <si>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</si>
  <si>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</si>
  <si>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</si>
  <si>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</si>
  <si>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</si>
  <si>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</si>
  <si>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</si>
  <si>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</si>
  <si>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</si>
  <si>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</si>
  <si>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</si>
  <si>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</si>
  <si>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</si>
  <si>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</si>
  <si>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</si>
  <si>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</si>
  <si>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</si>
  <si>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</si>
  <si>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</si>
  <si>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</si>
  <si>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</si>
  <si>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</si>
  <si>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</si>
  <si>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</si>
  <si>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</si>
  <si>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</si>
  <si>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</si>
  <si>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</si>
  <si>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</si>
  <si>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</si>
  <si>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</si>
  <si>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</si>
  <si>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</si>
  <si>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</si>
  <si>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</si>
  <si>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</si>
  <si>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</si>
  <si>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</si>
  <si>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</si>
  <si>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</si>
  <si>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</si>
  <si>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</si>
  <si>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</si>
  <si>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</si>
  <si>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</si>
  <si>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</si>
  <si>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</si>
  <si>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</si>
  <si>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</si>
  <si>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</si>
  <si>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</si>
  <si>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</si>
  <si>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</si>
  <si>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</si>
  <si>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</si>
  <si>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</si>
  <si>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</si>
  <si>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</si>
  <si>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</si>
  <si>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</si>
  <si>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</si>
  <si>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</si>
  <si>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</si>
  <si>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</si>
  <si>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</si>
  <si>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</si>
  <si>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</si>
  <si>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</si>
  <si>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</si>
  <si>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</si>
  <si>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</si>
  <si>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</si>
  <si>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</si>
  <si>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</si>
  <si>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</si>
  <si>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</si>
  <si>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</si>
  <si>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</si>
  <si>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</si>
  <si>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</si>
  <si>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</si>
  <si>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</si>
  <si>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</si>
  <si>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</si>
  <si>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</si>
  <si>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</si>
  <si>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</si>
  <si>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</si>
  <si>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</si>
  <si>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</si>
  <si>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</si>
  <si>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</si>
  <si>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</si>
  <si>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</si>
  <si>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</si>
  <si>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</si>
  <si>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</si>
  <si>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</si>
  <si>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</si>
  <si>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</si>
  <si>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</si>
  <si>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</si>
  <si>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</si>
  <si>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</si>
  <si>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</si>
  <si>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</si>
  <si>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</si>
  <si>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</si>
  <si>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</si>
  <si>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</si>
  <si>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</si>
  <si>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</si>
  <si>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</si>
  <si>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</si>
  <si>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</si>
  <si>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</si>
  <si>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</si>
  <si>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</si>
  <si>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</si>
  <si>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</si>
  <si>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</si>
  <si>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</si>
  <si>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</si>
  <si>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</si>
  <si>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</si>
  <si>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</si>
  <si>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</si>
  <si>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</si>
  <si>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</si>
  <si>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</si>
  <si>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</si>
  <si>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</si>
  <si>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</si>
  <si>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</si>
  <si>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</si>
  <si>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</si>
  <si>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</si>
  <si>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</si>
  <si>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</si>
  <si>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</si>
  <si>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</si>
  <si>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</si>
  <si>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</si>
  <si>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</si>
  <si>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</si>
  <si>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</si>
  <si>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</si>
  <si>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</si>
  <si>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</si>
  <si>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</si>
  <si>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</si>
  <si>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</si>
  <si>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</si>
  <si>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</si>
  <si>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</si>
  <si>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</si>
  <si>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</si>
  <si>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</si>
  <si>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</si>
  <si>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</si>
  <si>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</si>
  <si>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</si>
  <si>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</si>
  <si>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</si>
  <si>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</si>
  <si>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</si>
  <si>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</si>
  <si>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</si>
  <si>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</si>
  <si>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</si>
  <si>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</si>
  <si>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</si>
  <si>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</si>
  <si>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</si>
  <si>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</si>
  <si>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</si>
  <si>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</si>
  <si>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</si>
  <si>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</si>
  <si>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</si>
  <si>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</si>
  <si>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</si>
  <si>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</si>
  <si>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</si>
  <si>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</si>
  <si>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</si>
  <si>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</si>
  <si>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</si>
  <si>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</si>
  <si>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</si>
  <si>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</si>
  <si>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</si>
  <si>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</si>
  <si>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</si>
  <si>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</si>
  <si>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</si>
  <si>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</si>
  <si>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</si>
  <si>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</si>
  <si>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</si>
  <si>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</si>
  <si>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</si>
  <si>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</si>
  <si>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</si>
  <si>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</si>
  <si>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</si>
  <si>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</si>
  <si>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</si>
  <si>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</si>
  <si>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</si>
  <si>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</si>
  <si>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</si>
  <si>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</si>
  <si>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</si>
  <si>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</si>
  <si>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</si>
  <si>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</si>
  <si>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</si>
  <si>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</si>
  <si>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</si>
  <si>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</si>
  <si>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</si>
  <si>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</si>
  <si>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</si>
  <si>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</si>
  <si>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</si>
  <si>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</si>
  <si>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</si>
  <si>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</si>
  <si>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</si>
  <si>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</si>
  <si>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</si>
  <si>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</si>
  <si>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</si>
  <si>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</si>
  <si>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</si>
  <si>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</si>
  <si>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</si>
  <si>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</si>
  <si>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</si>
  <si>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</si>
  <si>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</si>
  <si>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</si>
  <si>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</si>
  <si>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</si>
  <si>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</si>
  <si>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</si>
  <si>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</si>
  <si>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</si>
  <si>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</si>
  <si>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</si>
  <si>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</si>
  <si>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</si>
  <si>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</si>
  <si>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</si>
  <si>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</si>
  <si>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</si>
  <si>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</si>
  <si>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</si>
  <si>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</si>
  <si>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</si>
  <si>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</si>
  <si>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</si>
  <si>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</si>
  <si>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</si>
  <si>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</si>
  <si>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</si>
  <si>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</si>
  <si>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</si>
  <si>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</si>
  <si>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</si>
  <si>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</si>
  <si>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</si>
  <si>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</si>
  <si>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</si>
  <si>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</si>
  <si>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</si>
  <si>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</si>
  <si>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</si>
  <si>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</si>
  <si>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</si>
  <si>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</si>
  <si>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</si>
  <si>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</si>
  <si>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</si>
  <si>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</si>
  <si>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</si>
  <si>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</si>
  <si>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</si>
  <si>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</si>
  <si>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</si>
  <si>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</si>
  <si>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</si>
  <si>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</si>
  <si>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</si>
  <si>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</si>
  <si>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</si>
  <si>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</si>
  <si>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</si>
  <si>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</si>
  <si>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</si>
  <si>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</si>
  <si>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</si>
  <si>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</si>
  <si>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</si>
  <si>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</si>
  <si>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</si>
  <si>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</si>
  <si>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</si>
  <si>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</si>
  <si>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</si>
  <si>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</si>
  <si>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</si>
  <si>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</si>
  <si>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</si>
  <si>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</si>
  <si>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</si>
  <si>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</si>
  <si>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</si>
  <si>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</si>
  <si>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</si>
  <si>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</si>
  <si>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</si>
  <si>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</si>
  <si>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</si>
  <si>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</si>
  <si>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</si>
  <si>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</si>
  <si>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</si>
  <si>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</si>
  <si>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</si>
  <si>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</si>
  <si>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</si>
  <si>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</si>
  <si>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</si>
  <si>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</si>
  <si>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</si>
  <si>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</si>
  <si>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</si>
  <si>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</si>
  <si>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</si>
  <si>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</si>
  <si>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</si>
  <si>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</si>
  <si>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</si>
  <si>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</si>
  <si>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</si>
  <si>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</si>
  <si>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</si>
  <si>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</si>
  <si>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</si>
  <si>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</si>
  <si>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</si>
  <si>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</si>
  <si>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</si>
  <si>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</si>
  <si>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</si>
  <si>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</si>
  <si>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</si>
  <si>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</si>
  <si>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</si>
  <si>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</si>
  <si>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</si>
  <si>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</si>
  <si>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</si>
  <si>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</si>
  <si>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</si>
  <si>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</si>
  <si>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</si>
  <si>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</si>
  <si>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</si>
  <si>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</si>
  <si>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</si>
  <si>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</si>
  <si>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</si>
  <si>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</si>
  <si>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</si>
  <si>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</si>
  <si>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</si>
  <si>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</si>
  <si>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</si>
  <si>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</si>
  <si>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</si>
  <si>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</si>
  <si>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</si>
  <si>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</si>
  <si>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</si>
  <si>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</si>
  <si>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</si>
  <si>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</si>
  <si>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</si>
  <si>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</si>
  <si>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</si>
  <si>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</si>
  <si>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</si>
  <si>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</si>
  <si>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</si>
  <si>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</si>
  <si>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</si>
  <si>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</si>
  <si>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</si>
  <si>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</si>
  <si>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</si>
  <si>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</si>
  <si>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</si>
  <si>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</si>
  <si>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</si>
  <si>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</si>
  <si>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</si>
  <si>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</si>
  <si>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</si>
  <si>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</si>
  <si>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</si>
  <si>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</si>
  <si>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</si>
  <si>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</si>
  <si>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</si>
  <si>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</si>
  <si>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</si>
  <si>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</si>
  <si>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</si>
  <si>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</si>
  <si>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</si>
  <si>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</si>
  <si>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</si>
  <si>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</si>
  <si>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</si>
  <si>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</si>
  <si>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</si>
  <si>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</si>
  <si>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</si>
  <si>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</si>
  <si>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</si>
  <si>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</si>
  <si>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</si>
  <si>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</si>
  <si>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</si>
  <si>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</si>
  <si>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</si>
  <si>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</si>
  <si>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</si>
  <si>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</si>
  <si>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</si>
  <si>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</si>
  <si>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</si>
  <si>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</si>
  <si>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</si>
  <si>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</si>
  <si>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</si>
  <si>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</si>
  <si>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</si>
  <si>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</si>
  <si>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</si>
  <si>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</si>
  <si>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</si>
  <si>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</si>
  <si>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</si>
  <si>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</si>
  <si>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</si>
  <si>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</si>
  <si>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</si>
  <si>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</si>
  <si>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</si>
  <si>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</si>
  <si>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</si>
  <si>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</si>
  <si>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</si>
  <si>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</si>
  <si>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</si>
  <si>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</si>
  <si>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</si>
  <si>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</si>
  <si>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</si>
  <si>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</si>
  <si>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</si>
  <si>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</si>
  <si>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</si>
  <si>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</si>
  <si>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</si>
  <si>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</si>
  <si>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</si>
  <si>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</si>
  <si>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</si>
  <si>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</si>
  <si>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</si>
  <si>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</si>
  <si>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</si>
  <si>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</si>
  <si>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</si>
  <si>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</si>
  <si>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</si>
  <si>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</si>
  <si>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</si>
  <si>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</si>
  <si>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</si>
  <si>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</si>
  <si>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</si>
  <si>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</si>
  <si>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</si>
  <si>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</si>
  <si>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</si>
  <si>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</si>
  <si>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</si>
  <si>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</si>
  <si>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</si>
  <si>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</si>
  <si>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</si>
  <si>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</si>
  <si>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</si>
  <si>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</si>
  <si>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</si>
  <si>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</si>
  <si>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</si>
  <si>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</si>
  <si>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</si>
  <si>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</si>
  <si>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</si>
  <si>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</si>
  <si>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</si>
  <si>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</si>
  <si>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</si>
  <si>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</si>
  <si>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</si>
  <si>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</si>
  <si>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</si>
  <si>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</si>
  <si>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</si>
  <si>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</si>
  <si>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</si>
  <si>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</si>
  <si>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</si>
  <si>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</si>
  <si>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</si>
  <si>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</si>
  <si>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</si>
  <si>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</si>
  <si>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</si>
  <si>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</si>
  <si>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</si>
  <si>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</si>
  <si>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</si>
  <si>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</si>
  <si>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</si>
  <si>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</si>
  <si>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</si>
  <si>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</si>
  <si>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</si>
  <si>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</si>
  <si>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</si>
  <si>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</si>
  <si>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</si>
  <si>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</si>
  <si>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</si>
  <si>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</si>
  <si>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</si>
  <si>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</si>
  <si>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</si>
  <si>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</si>
  <si>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</si>
  <si>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</si>
  <si>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</si>
  <si>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</si>
  <si>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</si>
  <si>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</si>
  <si>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</si>
  <si>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</si>
  <si>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</si>
  <si>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</si>
  <si>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</si>
  <si>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</si>
  <si>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</si>
  <si>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</si>
  <si>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</si>
  <si>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</si>
  <si>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</si>
  <si>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</si>
  <si>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</si>
  <si>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</si>
  <si>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</si>
  <si>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</si>
  <si>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</si>
  <si>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</si>
  <si>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</si>
  <si>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</si>
  <si>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</si>
  <si>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</si>
  <si>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</si>
  <si>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</si>
  <si>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</si>
  <si>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</si>
  <si>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</si>
  <si>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</si>
  <si>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</si>
  <si>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</si>
  <si>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</si>
  <si>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</si>
  <si>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</si>
  <si>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</si>
  <si>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</si>
  <si>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</si>
  <si>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</si>
  <si>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</si>
  <si>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</si>
  <si>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</si>
  <si>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</si>
  <si>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</si>
  <si>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</si>
  <si>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</si>
  <si>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</si>
  <si>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</si>
  <si>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</si>
  <si>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</si>
  <si>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</si>
  <si>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</si>
  <si>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</si>
  <si>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</si>
  <si>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</si>
  <si>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</si>
  <si>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</si>
  <si>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</si>
  <si>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</si>
  <si>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</si>
  <si>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</si>
  <si>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</si>
  <si>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</si>
  <si>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</si>
  <si>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</si>
  <si>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</si>
  <si>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</si>
  <si>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</si>
  <si>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</si>
  <si>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</si>
  <si>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</si>
  <si>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</si>
  <si>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</si>
  <si>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</si>
  <si>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</si>
  <si>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</si>
  <si>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</si>
  <si>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</si>
  <si>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</si>
  <si>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</si>
  <si>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</si>
  <si>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</si>
  <si>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</si>
  <si>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</si>
  <si>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</si>
  <si>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</si>
  <si>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</si>
  <si>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</si>
  <si>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</si>
  <si>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</si>
  <si>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</si>
  <si>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</si>
  <si>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</si>
  <si>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</si>
  <si>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</si>
  <si>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</si>
  <si>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</si>
  <si>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</si>
  <si>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</si>
  <si>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</si>
  <si>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</si>
  <si>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</si>
  <si>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</si>
  <si>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</si>
  <si>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</si>
  <si>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</si>
  <si>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</si>
  <si>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</si>
  <si>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</si>
  <si>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</si>
  <si>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</si>
  <si>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</si>
  <si>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</si>
  <si>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</si>
  <si>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</si>
  <si>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</si>
  <si>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</si>
  <si>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</si>
  <si>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</si>
  <si>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</si>
  <si>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</si>
  <si>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</si>
  <si>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</si>
  <si>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</si>
  <si>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</si>
  <si>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</si>
  <si>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</si>
  <si>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</si>
  <si>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</si>
  <si>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</si>
  <si>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</si>
  <si>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</si>
  <si>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</si>
  <si>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</si>
  <si>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</si>
  <si>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</si>
  <si>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</si>
  <si>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</si>
  <si>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</si>
  <si>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</si>
  <si>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</si>
  <si>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</si>
  <si>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</si>
  <si>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</si>
  <si>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</si>
  <si>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</si>
  <si>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</si>
  <si>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</si>
  <si>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</si>
  <si>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</si>
  <si>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</si>
  <si>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</si>
  <si>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</si>
  <si>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</si>
  <si>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</si>
  <si>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</si>
  <si>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</si>
  <si>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</si>
  <si>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</si>
  <si>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</si>
  <si>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</si>
  <si>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</si>
  <si>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</si>
  <si>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</si>
  <si>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</si>
  <si>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</si>
  <si>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</si>
  <si>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</si>
  <si>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</si>
  <si>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</si>
  <si>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</si>
  <si>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</si>
  <si>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</si>
  <si>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</si>
  <si>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</si>
  <si>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</si>
  <si>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</si>
  <si>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</si>
  <si>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</si>
  <si>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</si>
  <si>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</si>
  <si>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</si>
  <si>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</si>
  <si>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</si>
  <si>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</si>
  <si>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</si>
  <si>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</si>
  <si>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</si>
  <si>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</si>
  <si>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</si>
  <si>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</si>
  <si>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</si>
  <si>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</si>
  <si>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</si>
  <si>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</si>
  <si>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</si>
  <si>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</si>
  <si>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</si>
  <si>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</si>
  <si>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</si>
  <si>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</si>
  <si>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</si>
  <si>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</si>
  <si>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</si>
  <si>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</si>
  <si>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</si>
  <si>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</si>
  <si>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</si>
  <si>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</si>
  <si>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</si>
  <si>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</si>
  <si>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</si>
  <si>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</si>
  <si>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</si>
  <si>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</si>
  <si>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</si>
  <si>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</si>
  <si>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</si>
  <si>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</si>
  <si>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</si>
  <si>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</si>
  <si>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</si>
  <si>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</si>
  <si>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</si>
  <si>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</si>
  <si>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</si>
  <si>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</si>
  <si>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</si>
  <si>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</si>
  <si>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</si>
  <si>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</si>
  <si>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</si>
  <si>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</si>
  <si>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</si>
  <si>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</si>
  <si>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</si>
  <si>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</si>
  <si>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</si>
  <si>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</si>
  <si>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</si>
  <si>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</si>
  <si>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</si>
  <si>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</si>
  <si>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</si>
  <si>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</si>
  <si>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</si>
  <si>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</si>
  <si>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</si>
  <si>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</si>
  <si>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</si>
  <si>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</si>
  <si>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</si>
  <si>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</si>
  <si>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</si>
  <si>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</si>
  <si>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</si>
  <si>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</si>
  <si>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</si>
  <si>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</si>
  <si>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</si>
  <si>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</si>
  <si>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</si>
  <si>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</si>
  <si>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</si>
  <si>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</si>
  <si>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</si>
  <si>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</si>
  <si>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</si>
  <si>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</si>
  <si>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</si>
  <si>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</si>
  <si>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</si>
  <si>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</si>
  <si>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</si>
  <si>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</si>
  <si>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</si>
  <si>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</si>
  <si>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</si>
  <si>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</si>
  <si>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</si>
  <si>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</si>
  <si>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</si>
  <si>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</si>
  <si>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</si>
  <si>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</si>
  <si>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</si>
  <si>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</si>
  <si>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</si>
  <si>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</si>
  <si>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</si>
  <si>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</si>
  <si>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</si>
  <si>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</si>
  <si>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</si>
  <si>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</si>
  <si>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</si>
  <si>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</si>
  <si>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</si>
  <si>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</si>
  <si>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</si>
  <si>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</si>
  <si>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</si>
  <si>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</si>
  <si>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</si>
  <si>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</si>
  <si>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</si>
  <si>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</si>
  <si>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</si>
  <si>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</si>
  <si>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</si>
  <si>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</si>
  <si>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</si>
  <si>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</si>
  <si>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</si>
  <si>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</si>
  <si>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</si>
  <si>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</si>
  <si>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</si>
  <si>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</si>
  <si>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</si>
  <si>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</si>
  <si>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</si>
  <si>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</si>
  <si>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</si>
  <si>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</si>
  <si>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</si>
  <si>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</si>
  <si>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</si>
  <si>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</si>
  <si>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</si>
  <si>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</si>
  <si>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</si>
  <si>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</si>
  <si>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</si>
  <si>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</si>
  <si>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</si>
  <si>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</si>
  <si>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</si>
  <si>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</si>
  <si>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</si>
  <si>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</si>
  <si>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</si>
  <si>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</si>
  <si>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</si>
  <si>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</si>
  <si>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</si>
  <si>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</si>
  <si>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</si>
  <si>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</si>
  <si>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</si>
  <si>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</si>
  <si>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</si>
  <si>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</si>
  <si>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</si>
  <si>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</si>
  <si>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</si>
  <si>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</si>
  <si>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</si>
  <si>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</si>
  <si>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</si>
  <si>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</si>
  <si>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</si>
  <si>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</si>
  <si>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</si>
  <si>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</si>
  <si>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</si>
  <si>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</si>
  <si>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</si>
  <si>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</si>
  <si>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</si>
  <si>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</si>
  <si>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</si>
  <si>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</si>
  <si>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</si>
  <si>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</si>
  <si>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</si>
  <si>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</si>
  <si>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</si>
  <si>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</si>
  <si>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</si>
  <si>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</si>
  <si>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</si>
  <si>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</si>
  <si>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</si>
  <si>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</si>
  <si>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</si>
  <si>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</si>
  <si>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</si>
  <si>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</si>
  <si>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</si>
  <si>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</si>
  <si>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</si>
  <si>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</si>
  <si>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</si>
  <si>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</si>
  <si>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</si>
  <si>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</si>
  <si>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</si>
  <si>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</si>
  <si>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</si>
  <si>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</si>
  <si>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</si>
  <si>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</si>
  <si>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</si>
  <si>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</si>
  <si>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</si>
  <si>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</si>
  <si>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</si>
  <si>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</si>
  <si>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</si>
  <si>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</si>
  <si>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</si>
  <si>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</si>
  <si>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</si>
  <si>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</si>
  <si>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</si>
  <si>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</si>
  <si>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</si>
  <si>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</si>
  <si>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</si>
  <si>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</si>
  <si>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</si>
  <si>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</si>
  <si>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</si>
  <si>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</si>
  <si>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</si>
  <si>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</si>
  <si>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</si>
  <si>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</si>
  <si>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</si>
  <si>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</si>
  <si>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</si>
  <si>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</si>
  <si>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</si>
  <si>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</si>
  <si>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</si>
  <si>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</si>
  <si>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</si>
  <si>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</si>
  <si>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</si>
  <si>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</si>
  <si>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</si>
  <si>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</si>
  <si>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</si>
  <si>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</si>
  <si>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</si>
  <si>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</si>
  <si>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</si>
  <si>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</si>
  <si>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</si>
  <si>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</si>
  <si>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</si>
  <si>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</si>
  <si>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</si>
  <si>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</si>
  <si>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</si>
  <si>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</si>
  <si>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</si>
  <si>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</si>
  <si>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</si>
  <si>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</si>
  <si>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</si>
  <si>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</si>
  <si>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</si>
  <si>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</si>
  <si>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</si>
  <si>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</si>
  <si>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</si>
  <si>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</si>
  <si>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</si>
  <si>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</si>
  <si>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</si>
  <si>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</si>
  <si>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</si>
  <si>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</si>
  <si>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</si>
  <si>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</si>
  <si>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</si>
  <si>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</si>
  <si>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</si>
  <si>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</si>
  <si>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</si>
  <si>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</si>
  <si>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</si>
  <si>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</si>
  <si>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</si>
  <si>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</si>
  <si>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</si>
  <si>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</si>
  <si>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</si>
  <si>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</si>
  <si>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</si>
  <si>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</si>
  <si>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</si>
  <si>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</si>
  <si>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</si>
  <si>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</si>
  <si>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</si>
  <si>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</si>
  <si>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</si>
  <si>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</si>
  <si>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</si>
  <si>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</si>
  <si>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</si>
  <si>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</si>
  <si>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</si>
  <si>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</si>
  <si>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</si>
  <si>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</si>
  <si>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</si>
  <si>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</si>
  <si>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</si>
  <si>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</si>
  <si>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</si>
  <si>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</si>
  <si>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</si>
  <si>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</si>
  <si>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</si>
  <si>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</si>
  <si>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</si>
  <si>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</si>
  <si>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</si>
  <si>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</si>
  <si>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</si>
  <si>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</si>
  <si>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</si>
  <si>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</si>
  <si>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</si>
  <si>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</si>
  <si>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</si>
  <si>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</si>
  <si>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</si>
  <si>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</si>
  <si>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</si>
  <si>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</si>
  <si>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</si>
  <si>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</si>
  <si>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</si>
  <si>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</si>
  <si>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</si>
  <si>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</si>
  <si>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</si>
  <si>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</si>
  <si>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</si>
  <si>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</si>
  <si>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</si>
  <si>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</si>
  <si>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</si>
  <si>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</si>
  <si>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</si>
  <si>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</si>
  <si>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</si>
  <si>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</si>
  <si>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</si>
  <si>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</si>
  <si>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</si>
  <si>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</si>
  <si>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</si>
  <si>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</si>
  <si>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</si>
  <si>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</si>
  <si>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</si>
  <si>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</si>
  <si>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</si>
  <si>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</si>
  <si>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</si>
  <si>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</si>
  <si>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</si>
  <si>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</si>
  <si>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</si>
  <si>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</si>
  <si>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</si>
  <si>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</si>
  <si>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</si>
  <si>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</si>
  <si>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</si>
  <si>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</si>
  <si>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</si>
  <si>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</si>
  <si>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</si>
  <si>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</si>
  <si>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</si>
  <si>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</si>
  <si>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</si>
  <si>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</si>
  <si>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</si>
  <si>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</si>
  <si>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</si>
  <si>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</si>
  <si>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</si>
  <si>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</si>
  <si>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</si>
  <si>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</si>
  <si>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</si>
  <si>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</si>
  <si>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</si>
  <si>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</si>
  <si>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</si>
  <si>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</si>
  <si>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</si>
  <si>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</si>
  <si>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</si>
  <si>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</si>
  <si>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</si>
  <si>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</si>
  <si>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</si>
  <si>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</si>
  <si>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</si>
  <si>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</si>
  <si>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</si>
  <si>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</si>
  <si>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</si>
  <si>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</si>
  <si>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</si>
  <si>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</si>
  <si>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</si>
  <si>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</si>
  <si>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</si>
  <si>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</si>
  <si>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</si>
  <si>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</si>
  <si>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</si>
  <si>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</si>
  <si>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</si>
  <si>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</si>
  <si>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</si>
  <si>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</si>
  <si>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</si>
  <si>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</si>
  <si>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</si>
  <si>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</si>
  <si>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</si>
  <si>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</si>
  <si>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</si>
  <si>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</si>
  <si>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</si>
  <si>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</si>
  <si>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</si>
  <si>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</si>
  <si>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</si>
  <si>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</si>
  <si>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</si>
  <si>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</si>
  <si>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</si>
  <si>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</si>
  <si>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</si>
  <si>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</si>
  <si>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</si>
  <si>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</si>
  <si>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</si>
  <si>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</si>
  <si>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</si>
  <si>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</si>
  <si>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</si>
  <si>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</si>
  <si>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</si>
  <si>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</si>
  <si>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</si>
  <si>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</si>
  <si>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</si>
  <si>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</si>
  <si>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</si>
  <si>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</si>
  <si>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</si>
  <si>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</si>
  <si>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</si>
  <si>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</si>
  <si>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</si>
  <si>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</si>
  <si>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</si>
  <si>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</si>
  <si>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</si>
  <si>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</si>
  <si>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</si>
  <si>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</si>
  <si>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</si>
  <si>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</si>
  <si>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</si>
  <si>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</si>
  <si>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</si>
  <si>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</si>
  <si>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</si>
  <si>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</si>
  <si>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</si>
  <si>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</si>
  <si>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</si>
  <si>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</si>
  <si>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</si>
  <si>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</si>
  <si>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</si>
  <si>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</si>
  <si>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</si>
  <si>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</si>
  <si>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</si>
  <si>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</si>
  <si>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</si>
  <si>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</si>
  <si>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</si>
  <si>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</si>
  <si>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</si>
  <si>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</si>
  <si>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</si>
  <si>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</si>
  <si>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</si>
  <si>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</si>
  <si>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</si>
  <si>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</si>
  <si>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</si>
  <si>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</si>
  <si>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</si>
  <si>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</si>
  <si>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</si>
  <si>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</si>
  <si>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</si>
  <si>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</si>
  <si>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</si>
  <si>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</si>
  <si>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</si>
  <si>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</si>
  <si>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</si>
  <si>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</si>
  <si>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</si>
  <si>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</si>
  <si>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</si>
  <si>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</si>
  <si>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</si>
  <si>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</si>
  <si>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</si>
  <si>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</si>
  <si>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</si>
  <si>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</si>
  <si>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</si>
  <si>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</si>
  <si>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</si>
  <si>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</si>
  <si>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</si>
  <si>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</si>
  <si>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</si>
  <si>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</si>
  <si>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</si>
  <si>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</si>
  <si>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</si>
  <si>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</si>
  <si>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</si>
  <si>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</si>
  <si>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</si>
  <si>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</si>
  <si>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</si>
  <si>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</si>
  <si>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</si>
  <si>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</si>
  <si>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</si>
  <si>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</si>
  <si>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</si>
  <si>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</si>
  <si>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</si>
  <si>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</si>
  <si>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</si>
  <si>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</si>
  <si>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</si>
  <si>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</si>
  <si>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</si>
  <si>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</si>
  <si>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</si>
  <si>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</si>
  <si>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</si>
  <si>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</si>
  <si>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</si>
  <si>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</si>
  <si>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</si>
  <si>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</si>
  <si>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</si>
  <si>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</si>
  <si>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</si>
  <si>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</si>
  <si>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</si>
  <si>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</si>
  <si>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</si>
  <si>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</si>
  <si>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</si>
  <si>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</si>
  <si>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</si>
  <si>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</si>
  <si>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</si>
  <si>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</si>
  <si>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</si>
  <si>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</si>
  <si>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</si>
  <si>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</si>
  <si>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</si>
  <si>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</si>
  <si>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</si>
  <si>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</si>
  <si>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</si>
  <si>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</si>
  <si>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</si>
  <si>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</si>
  <si>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</si>
  <si>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</si>
  <si>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</si>
  <si>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</si>
  <si>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</si>
  <si>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</si>
  <si>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</si>
  <si>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</si>
  <si>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</si>
  <si>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</si>
  <si>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</si>
  <si>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</si>
  <si>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</si>
  <si>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</si>
  <si>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</si>
  <si>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</si>
  <si>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</si>
  <si>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</si>
  <si>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</si>
  <si>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</si>
  <si>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</si>
  <si>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</si>
  <si>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</si>
  <si>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</si>
  <si>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</si>
  <si>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</si>
  <si>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</si>
  <si>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</si>
  <si>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</si>
  <si>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</si>
  <si>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</si>
  <si>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</si>
  <si>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</si>
  <si>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</si>
  <si>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</si>
  <si>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</si>
  <si>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</si>
  <si>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</si>
  <si>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</si>
  <si>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</si>
  <si>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</si>
  <si>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</si>
  <si>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</si>
  <si>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</si>
  <si>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</si>
  <si>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</si>
  <si>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</si>
  <si>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</si>
  <si>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</si>
  <si>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</si>
  <si>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</si>
  <si>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</si>
  <si>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</si>
  <si>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</si>
  <si>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</si>
  <si>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</si>
  <si>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</si>
  <si>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</si>
  <si>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</si>
  <si>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</si>
  <si>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</si>
  <si>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</si>
  <si>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</si>
  <si>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</si>
  <si>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</si>
  <si>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</si>
  <si>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</si>
  <si>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</si>
  <si>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</si>
  <si>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</si>
  <si>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</si>
  <si>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</si>
  <si>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</si>
  <si>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</si>
  <si>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</si>
  <si>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</si>
  <si>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</si>
  <si>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</si>
  <si>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</si>
  <si>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</si>
  <si>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</si>
  <si>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</si>
  <si>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</si>
  <si>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</si>
  <si>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</si>
  <si>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</si>
  <si>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</si>
  <si>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</si>
  <si>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</si>
  <si>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</si>
  <si>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</si>
  <si>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</si>
  <si>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</si>
  <si>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</si>
  <si>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</si>
  <si>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</si>
  <si>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</si>
  <si>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</si>
  <si>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</si>
  <si>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</si>
  <si>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</si>
  <si>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</si>
  <si>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</si>
  <si>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</si>
  <si>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</si>
  <si>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</si>
  <si>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</si>
  <si>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</si>
  <si>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</si>
  <si>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</si>
  <si>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</si>
  <si>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</si>
  <si>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</si>
  <si>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</si>
  <si>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</si>
  <si>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</si>
  <si>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</si>
  <si>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</si>
  <si>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</si>
  <si>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</si>
  <si>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</si>
  <si>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</si>
  <si>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</si>
  <si>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</si>
  <si>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</si>
  <si>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</si>
  <si>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</si>
  <si>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</si>
  <si>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</si>
  <si>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</si>
  <si>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</si>
  <si>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</si>
  <si>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</si>
  <si>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</si>
  <si>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</si>
  <si>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</si>
  <si>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</si>
  <si>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</si>
  <si>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</si>
  <si>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</si>
  <si>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</si>
  <si>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</si>
  <si>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</si>
  <si>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</si>
  <si>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</si>
  <si>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</si>
  <si>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</si>
  <si>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</si>
  <si>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</si>
  <si>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</si>
  <si>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</si>
  <si>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</si>
  <si>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</si>
  <si>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</si>
  <si>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</si>
  <si>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</si>
  <si>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</si>
  <si>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</si>
  <si>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</si>
  <si>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</si>
  <si>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</si>
  <si>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</si>
  <si>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</si>
  <si>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</si>
  <si>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</si>
  <si>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</si>
  <si>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</si>
  <si>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</si>
  <si>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</si>
  <si>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</si>
  <si>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</si>
  <si>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</si>
  <si>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</si>
  <si>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</si>
  <si>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</si>
  <si>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</si>
  <si>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</si>
  <si>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</si>
  <si>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</si>
  <si>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</si>
  <si>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</si>
  <si>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</si>
  <si>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</si>
  <si>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</si>
  <si>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</si>
  <si>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</si>
  <si>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</si>
  <si>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</si>
  <si>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</si>
  <si>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</si>
  <si>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</si>
  <si>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</si>
  <si>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</si>
  <si>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</si>
  <si>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</si>
  <si>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</si>
  <si>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</si>
  <si>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</si>
  <si>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</si>
  <si>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</si>
  <si>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</si>
  <si>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</si>
  <si>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</si>
  <si>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</si>
  <si>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</si>
  <si>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</si>
  <si>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</si>
  <si>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</si>
  <si>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</si>
  <si>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</si>
  <si>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</si>
  <si>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</si>
  <si>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</si>
  <si>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</si>
  <si>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</si>
  <si>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</si>
  <si>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</si>
  <si>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</si>
  <si>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</si>
  <si>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</si>
  <si>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</si>
  <si>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</si>
  <si>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</si>
  <si>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</si>
  <si>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</si>
  <si>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</si>
  <si>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</si>
  <si>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</si>
  <si>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</si>
  <si>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</si>
  <si>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</si>
  <si>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</si>
  <si>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</si>
  <si>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</si>
  <si>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</si>
  <si>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</si>
  <si>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</si>
  <si>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</si>
  <si>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</si>
  <si>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</si>
  <si>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</si>
  <si>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</si>
  <si>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</si>
  <si>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</si>
  <si>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</si>
  <si>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</si>
  <si>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</si>
  <si>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</si>
  <si>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</si>
  <si>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</si>
  <si>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</si>
  <si>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</si>
  <si>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</si>
  <si>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</si>
  <si>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</si>
  <si>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</si>
  <si>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</si>
  <si>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</si>
  <si>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</si>
  <si>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</si>
  <si>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</si>
  <si>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</si>
  <si>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</si>
  <si>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</si>
  <si>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</si>
  <si>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</si>
  <si>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</si>
  <si>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</si>
  <si>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</si>
  <si>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</si>
  <si>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</si>
  <si>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</si>
  <si>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</si>
  <si>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</si>
  <si>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</si>
  <si>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</si>
  <si>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</si>
  <si>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</si>
  <si>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</si>
  <si>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</si>
  <si>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</si>
  <si>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</si>
  <si>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</si>
  <si>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</si>
  <si>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</si>
  <si>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</si>
  <si>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</si>
  <si>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</si>
  <si>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</si>
  <si>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</si>
  <si>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</si>
  <si>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</si>
  <si>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</si>
  <si>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</si>
  <si>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</si>
  <si>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</si>
  <si>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</si>
  <si>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</si>
  <si>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</si>
  <si>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</si>
  <si>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</si>
  <si>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</si>
  <si>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</si>
  <si>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</si>
  <si>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</si>
  <si>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</si>
  <si>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</si>
  <si>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</si>
  <si>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</si>
  <si>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</si>
  <si>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</si>
  <si>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</si>
  <si>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</si>
  <si>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</si>
  <si>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</si>
  <si>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</si>
  <si>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</si>
  <si>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</si>
  <si>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</si>
  <si>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</si>
  <si>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</si>
  <si>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</si>
  <si>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</si>
  <si>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</si>
  <si>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</si>
  <si>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</si>
  <si>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</si>
  <si>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</si>
  <si>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</si>
  <si>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</si>
  <si>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</si>
  <si>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</si>
  <si>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</si>
  <si>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</si>
  <si>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</si>
  <si>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</si>
  <si>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</si>
  <si>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</si>
  <si>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</si>
  <si>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</si>
  <si>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</si>
  <si>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</si>
  <si>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</si>
  <si>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</si>
  <si>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</si>
  <si>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</si>
  <si>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</si>
  <si>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</si>
  <si>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</si>
  <si>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</si>
  <si>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</si>
  <si>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</si>
  <si>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</si>
  <si>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</si>
  <si>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</si>
  <si>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</si>
  <si>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</si>
  <si>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</si>
  <si>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</si>
  <si>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</si>
  <si>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</si>
  <si>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</si>
  <si>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</si>
  <si>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</si>
  <si>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</si>
  <si>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</si>
  <si>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</si>
  <si>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</si>
  <si>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</si>
  <si>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</si>
  <si>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</si>
  <si>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</si>
  <si>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</si>
  <si>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</si>
  <si>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</si>
  <si>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</si>
  <si>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</si>
  <si>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</si>
  <si>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</si>
  <si>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</si>
  <si>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</si>
  <si>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</si>
  <si>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</si>
  <si>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</si>
  <si>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</si>
  <si>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</si>
  <si>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</si>
  <si>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</si>
  <si>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</si>
  <si>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</si>
  <si>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</si>
  <si>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</si>
  <si>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</si>
  <si>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</si>
  <si>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</si>
  <si>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</si>
  <si>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</si>
  <si>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</si>
  <si>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</si>
  <si>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</si>
  <si>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</si>
  <si>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</si>
  <si>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</si>
  <si>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</si>
  <si>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</si>
  <si>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</si>
  <si>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</si>
  <si>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</si>
  <si>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</si>
  <si>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</si>
  <si>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</si>
  <si>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</si>
  <si>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</si>
  <si>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</si>
  <si>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</si>
  <si>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</si>
  <si>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</si>
  <si>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</si>
  <si>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</si>
  <si>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</si>
  <si>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</si>
  <si>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</si>
  <si>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</si>
  <si>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</si>
  <si>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</si>
  <si>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</si>
  <si>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</si>
  <si>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</si>
  <si>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</si>
  <si>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</si>
  <si>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</si>
  <si>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</si>
  <si>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</si>
  <si>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</si>
  <si>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</si>
  <si>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</si>
  <si>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</si>
  <si>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</si>
  <si>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</si>
  <si>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</si>
  <si>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</si>
  <si>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</si>
  <si>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</si>
  <si>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</si>
  <si>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</si>
  <si>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</si>
  <si>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</si>
  <si>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</si>
  <si>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</si>
  <si>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</si>
  <si>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</si>
  <si>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</si>
  <si>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</si>
  <si>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</si>
  <si>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</si>
  <si>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</si>
  <si>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</si>
  <si>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</si>
  <si>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</si>
  <si>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</si>
  <si>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</si>
  <si>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</si>
  <si>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</si>
  <si>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</si>
  <si>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</si>
  <si>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</si>
  <si>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</si>
  <si>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</si>
  <si>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</si>
  <si>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</si>
  <si>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</si>
  <si>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</si>
  <si>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</si>
  <si>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</si>
  <si>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</si>
  <si>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</si>
  <si>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</si>
  <si>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</si>
  <si>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</si>
  <si>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</si>
  <si>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</si>
  <si>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</si>
  <si>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</si>
  <si>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</si>
  <si>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</si>
  <si>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</si>
  <si>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</si>
  <si>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</si>
  <si>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</si>
  <si>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</si>
  <si>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</si>
  <si>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</si>
  <si>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</si>
  <si>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</si>
  <si>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</si>
  <si>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</si>
  <si>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</si>
  <si>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</si>
  <si>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</si>
  <si>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</si>
  <si>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</si>
  <si>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</si>
  <si>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</si>
  <si>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</si>
  <si>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</si>
  <si>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</si>
  <si>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</si>
  <si>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</si>
  <si>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</si>
  <si>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</si>
  <si>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</si>
  <si>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</si>
  <si>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</si>
  <si>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</si>
  <si>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</si>
  <si>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</si>
  <si>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</si>
  <si>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</si>
  <si>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</si>
  <si>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</si>
  <si>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</si>
  <si>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</si>
  <si>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</si>
  <si>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</si>
  <si>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</si>
  <si>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</si>
  <si>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</si>
  <si>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</si>
  <si>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</si>
  <si>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</si>
  <si>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</si>
  <si>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</si>
  <si>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</si>
  <si>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</si>
  <si>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</si>
  <si>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</si>
  <si>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</si>
  <si>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</si>
  <si>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</si>
  <si>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</si>
  <si>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</si>
  <si>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</si>
  <si>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</si>
  <si>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</si>
  <si>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</si>
  <si>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</si>
  <si>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</si>
  <si>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</si>
  <si>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</si>
  <si>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</si>
  <si>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</si>
  <si>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</si>
  <si>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</si>
  <si>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</si>
  <si>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</si>
  <si>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</si>
  <si>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</si>
  <si>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</si>
  <si>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</si>
  <si>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</si>
  <si>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</si>
  <si>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</si>
  <si>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</si>
  <si>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</si>
  <si>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</si>
  <si>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</si>
  <si>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</si>
  <si>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</si>
  <si>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</si>
  <si>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</si>
  <si>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</si>
  <si>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</si>
  <si>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</si>
  <si>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</si>
  <si>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</si>
  <si>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</si>
  <si>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</si>
  <si>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</si>
  <si>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</si>
  <si>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</si>
  <si>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</si>
  <si>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</si>
  <si>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</si>
  <si>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</si>
  <si>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</si>
  <si>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</si>
  <si>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</si>
  <si>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</si>
  <si>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</si>
  <si>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</si>
  <si>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</si>
  <si>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</si>
  <si>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</si>
  <si>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</si>
  <si>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</si>
  <si>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</si>
  <si>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</si>
  <si>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</si>
  <si>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</si>
  <si>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</si>
  <si>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</si>
  <si>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</si>
  <si>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</si>
  <si>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</si>
  <si>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</si>
  <si>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</si>
  <si>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</si>
  <si>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</si>
  <si>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</si>
  <si>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</si>
  <si>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</si>
  <si>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</si>
  <si>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</si>
  <si>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</si>
  <si>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</si>
  <si>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</si>
  <si>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</si>
  <si>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</si>
  <si>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</si>
  <si>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</si>
  <si>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</si>
  <si>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</si>
  <si>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</si>
  <si>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</si>
  <si>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</si>
  <si>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</si>
  <si>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</si>
  <si>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</si>
  <si>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</si>
  <si>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</si>
  <si>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</si>
  <si>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</si>
  <si>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</si>
  <si>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</si>
  <si>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</si>
  <si>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</si>
  <si>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</si>
  <si>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</si>
  <si>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</si>
  <si>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</si>
  <si>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</si>
  <si>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</si>
  <si>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</si>
  <si>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</si>
  <si>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</si>
  <si>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</si>
  <si>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</si>
  <si>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</si>
  <si>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</si>
  <si>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</si>
  <si>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</si>
  <si>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</si>
  <si>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</si>
  <si>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</si>
  <si>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</si>
  <si>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</si>
  <si>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</si>
  <si>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</si>
  <si>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</si>
  <si>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</si>
  <si>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</si>
  <si>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</si>
  <si>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</si>
  <si>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</si>
  <si>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</si>
  <si>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</si>
  <si>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</si>
  <si>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</si>
  <si>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</si>
  <si>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</si>
  <si>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</si>
  <si>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</si>
  <si>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</si>
  <si>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</si>
  <si>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</si>
  <si>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</si>
  <si>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</si>
  <si>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</si>
  <si>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</si>
  <si>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</si>
  <si>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</si>
  <si>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</si>
  <si>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</si>
  <si>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</si>
  <si>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</si>
  <si>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</si>
  <si>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</si>
  <si>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</si>
  <si>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</si>
  <si>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</si>
  <si>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</si>
  <si>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</si>
  <si>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</si>
  <si>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</si>
  <si>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</si>
  <si>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</si>
  <si>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</si>
  <si>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</si>
  <si>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</si>
  <si>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</si>
  <si>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</si>
  <si>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</si>
  <si>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</si>
  <si>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</si>
  <si>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</si>
  <si>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</si>
  <si>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</si>
  <si>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</si>
  <si>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</si>
  <si>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</si>
  <si>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</si>
  <si>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</si>
  <si>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</si>
  <si>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</si>
  <si>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</si>
  <si>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</si>
  <si>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</si>
  <si>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</si>
  <si>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</si>
  <si>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</si>
  <si>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</si>
  <si>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</si>
  <si>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</si>
  <si>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</si>
  <si>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</si>
  <si>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</si>
  <si>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</si>
  <si>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</si>
  <si>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</si>
  <si>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</si>
  <si>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</si>
  <si>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</si>
  <si>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</si>
  <si>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</si>
  <si>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</si>
  <si>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</si>
  <si>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</si>
  <si>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</si>
  <si>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</si>
  <si>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</si>
  <si>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</si>
  <si>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</si>
  <si>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</si>
  <si>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</si>
  <si>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</si>
  <si>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</si>
  <si>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</si>
  <si>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</si>
  <si>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</si>
  <si>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</si>
  <si>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</si>
  <si>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</si>
  <si>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</si>
  <si>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</si>
  <si>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</si>
  <si>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</si>
  <si>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</si>
  <si>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</si>
  <si>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</si>
  <si>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</si>
  <si>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</si>
  <si>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</si>
  <si>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</si>
  <si>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</si>
  <si>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</si>
  <si>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</si>
  <si>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</si>
  <si>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</si>
  <si>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</si>
  <si>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</si>
  <si>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</si>
  <si>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</si>
  <si>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</si>
  <si>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</si>
  <si>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</si>
  <si>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</si>
  <si>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</si>
  <si>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</si>
  <si>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</si>
  <si>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</si>
  <si>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</si>
  <si>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</si>
  <si>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</si>
  <si>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</si>
  <si>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</si>
  <si>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</si>
  <si>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</si>
  <si>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</si>
  <si>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</si>
  <si>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</si>
  <si>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</si>
  <si>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</si>
  <si>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</si>
  <si>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</si>
  <si>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</si>
  <si>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</si>
  <si>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</si>
  <si>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</si>
  <si>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</si>
  <si>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</si>
  <si>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</si>
  <si>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</si>
  <si>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</si>
  <si>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</si>
  <si>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</si>
  <si>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</si>
  <si>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</si>
  <si>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</si>
  <si>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</si>
  <si>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</si>
  <si>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</si>
  <si>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</si>
  <si>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</si>
  <si>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</si>
  <si>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</si>
  <si>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</si>
  <si>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</si>
  <si>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</si>
  <si>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</si>
  <si>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</si>
  <si>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</si>
  <si>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</si>
  <si>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</si>
  <si>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</si>
  <si>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</si>
  <si>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</si>
  <si>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</si>
  <si>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</si>
  <si>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</si>
  <si>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</si>
  <si>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</si>
  <si>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</si>
  <si>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</si>
  <si>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</si>
  <si>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</si>
  <si>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</si>
  <si>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</si>
  <si>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</si>
  <si>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</si>
  <si>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</si>
  <si>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</si>
  <si>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</si>
  <si>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</si>
  <si>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</si>
  <si>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</si>
  <si>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</si>
  <si>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</si>
  <si>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</si>
  <si>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</si>
  <si>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</si>
  <si>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</si>
  <si>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</si>
  <si>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</si>
  <si>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</si>
  <si>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</si>
  <si>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</si>
  <si>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</si>
  <si>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</si>
  <si>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</si>
  <si>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</si>
  <si>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</si>
  <si>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</si>
  <si>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</si>
  <si>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</si>
  <si>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</si>
  <si>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</si>
  <si>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</si>
  <si>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</si>
  <si>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</si>
  <si>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</si>
  <si>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</si>
  <si>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</si>
  <si>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</si>
  <si>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</si>
  <si>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</si>
  <si>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</si>
  <si>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</si>
  <si>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</si>
  <si>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</si>
  <si>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</si>
  <si>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</si>
  <si>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</si>
  <si>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</si>
  <si>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</si>
  <si>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</si>
  <si>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</si>
  <si>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</si>
  <si>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</si>
  <si>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</si>
  <si>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</si>
  <si>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</si>
  <si>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</si>
  <si>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</si>
  <si>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</si>
  <si>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</si>
  <si>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</si>
  <si>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</si>
  <si>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</si>
  <si>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</si>
  <si>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</si>
  <si>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</si>
  <si>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</si>
  <si>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</si>
  <si>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</si>
  <si>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</si>
  <si>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</si>
  <si>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</si>
  <si>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</si>
  <si>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</si>
  <si>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</si>
  <si>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</si>
  <si>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</si>
  <si>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</si>
  <si>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</si>
  <si>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</si>
  <si>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</si>
  <si>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</si>
  <si>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</si>
  <si>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</si>
  <si>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</si>
  <si>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</si>
  <si>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</si>
  <si>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</si>
  <si>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</si>
  <si>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</si>
  <si>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</si>
  <si>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</si>
  <si>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</si>
  <si>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</si>
  <si>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</si>
  <si>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</si>
  <si>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</si>
  <si>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</si>
  <si>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</si>
  <si>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</si>
  <si>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</si>
  <si>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</si>
  <si>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</si>
  <si>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</si>
  <si>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</si>
  <si>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</si>
  <si>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</si>
  <si>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</si>
  <si>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</si>
  <si>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</si>
  <si>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</si>
  <si>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</si>
  <si>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</si>
  <si>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</si>
  <si>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</si>
  <si>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</si>
  <si>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</si>
  <si>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</si>
  <si>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</si>
  <si>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</si>
  <si>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</si>
  <si>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</si>
  <si>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</si>
  <si>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</si>
  <si>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</si>
  <si>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</si>
  <si>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</si>
  <si>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</si>
  <si>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</si>
  <si>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</si>
  <si>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</si>
  <si>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</si>
  <si>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</si>
  <si>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</si>
  <si>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</si>
  <si>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</si>
  <si>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</si>
  <si>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</si>
  <si>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</si>
  <si>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</si>
  <si>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</si>
  <si>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</si>
  <si>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</si>
  <si>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</si>
  <si>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</si>
  <si>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</si>
  <si>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</si>
  <si>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</si>
  <si>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</si>
  <si>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</si>
  <si>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</si>
  <si>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</si>
  <si>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</si>
  <si>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</si>
  <si>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</si>
  <si>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</si>
  <si>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</si>
  <si>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</si>
  <si>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</si>
  <si>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</si>
  <si>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</si>
  <si>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</si>
  <si>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</si>
  <si>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</si>
  <si>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</si>
  <si>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</si>
  <si>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</si>
  <si>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</si>
  <si>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</si>
  <si>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</si>
  <si>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</si>
  <si>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</si>
  <si>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</si>
  <si>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</si>
  <si>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</si>
  <si>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</si>
  <si>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</si>
  <si>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</si>
  <si>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</si>
  <si>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</si>
  <si>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</si>
  <si>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</si>
  <si>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</si>
  <si>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</si>
  <si>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</si>
  <si>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</si>
  <si>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</si>
  <si>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</si>
  <si>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</si>
  <si>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</si>
  <si>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</si>
  <si>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</si>
  <si>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</si>
  <si>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</si>
  <si>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</si>
  <si>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</si>
  <si>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</si>
  <si>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</si>
  <si>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</si>
  <si>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</si>
  <si>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</si>
  <si>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</si>
  <si>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</si>
  <si>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</si>
  <si>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</si>
  <si>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</si>
  <si>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</si>
  <si>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</si>
  <si>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</si>
  <si>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</si>
  <si>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</si>
  <si>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</si>
  <si>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</si>
  <si>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</si>
  <si>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</si>
  <si>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</si>
  <si>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</si>
  <si>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</si>
  <si>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</si>
  <si>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</si>
  <si>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</si>
  <si>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</si>
  <si>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</si>
  <si>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</si>
  <si>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</si>
  <si>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</si>
  <si>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</si>
  <si>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</si>
  <si>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</si>
  <si>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</si>
  <si>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</si>
  <si>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</si>
  <si>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</si>
  <si>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</si>
  <si>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</si>
  <si>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</si>
  <si>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</si>
  <si>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</si>
  <si>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</si>
  <si>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</si>
  <si>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</si>
  <si>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</si>
  <si>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</si>
  <si>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</si>
  <si>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</si>
  <si>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</si>
  <si>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</si>
  <si>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</si>
  <si>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</si>
  <si>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</si>
  <si>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</si>
  <si>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</si>
  <si>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</si>
  <si>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</si>
  <si>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</si>
  <si>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</si>
  <si>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</si>
  <si>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</si>
  <si>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</si>
  <si>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</si>
  <si>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</si>
  <si>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</si>
  <si>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</si>
  <si>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</si>
  <si>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</si>
  <si>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</si>
  <si>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</si>
  <si>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</si>
  <si>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</si>
  <si>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</si>
  <si>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</si>
  <si>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</si>
  <si>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</si>
  <si>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</si>
  <si>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</si>
  <si>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</si>
  <si>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</si>
  <si>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</si>
  <si>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</si>
  <si>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</si>
  <si>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</si>
  <si>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</si>
  <si>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</si>
  <si>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</si>
  <si>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</si>
  <si>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</si>
  <si>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</si>
  <si>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</si>
  <si>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</si>
  <si>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</si>
  <si>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</si>
  <si>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</si>
  <si>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</si>
  <si>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</si>
  <si>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</si>
  <si>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</si>
  <si>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</si>
  <si>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</si>
  <si>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</si>
  <si>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</si>
  <si>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</si>
  <si>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</si>
  <si>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</si>
  <si>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</si>
  <si>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</si>
  <si>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</si>
  <si>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</si>
  <si>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</si>
  <si>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</si>
  <si>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</si>
  <si>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</si>
  <si>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</si>
  <si>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</si>
  <si>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</si>
  <si>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</si>
  <si>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</si>
  <si>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</si>
  <si>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</si>
  <si>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</si>
  <si>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</si>
  <si>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</si>
  <si>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</si>
  <si>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</si>
  <si>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</si>
  <si>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</si>
  <si>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</si>
  <si>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</si>
  <si>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</si>
  <si>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</si>
  <si>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</si>
  <si>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</si>
  <si>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</si>
  <si>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</si>
  <si>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</si>
  <si>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</si>
  <si>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</si>
  <si>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</si>
  <si>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</si>
  <si>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</si>
  <si>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</si>
  <si>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</si>
  <si>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</si>
  <si>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</si>
  <si>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</si>
  <si>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</si>
  <si>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</si>
  <si>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</si>
  <si>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</si>
  <si>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</si>
  <si>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</si>
  <si>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</si>
  <si>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</si>
  <si>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</si>
  <si>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</si>
  <si>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</si>
  <si>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</si>
  <si>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</si>
  <si>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</si>
  <si>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</si>
  <si>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</si>
  <si>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</si>
  <si>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</si>
  <si>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</si>
  <si>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</si>
  <si>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</si>
  <si>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</si>
  <si>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</si>
  <si>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</si>
  <si>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</si>
  <si>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</si>
  <si>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</si>
  <si>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</si>
  <si>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</si>
  <si>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</si>
  <si>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</si>
  <si>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</si>
  <si>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</si>
  <si>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</si>
  <si>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</si>
  <si>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</si>
  <si>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</si>
  <si>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</si>
  <si>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</si>
  <si>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</si>
  <si>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</si>
  <si>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</si>
  <si>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</si>
  <si>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</si>
  <si>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</si>
  <si>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</si>
  <si>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</si>
  <si>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</si>
  <si>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</si>
  <si>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</si>
  <si>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</si>
  <si>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</si>
  <si>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</si>
  <si>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</si>
  <si>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</si>
  <si>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</si>
  <si>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</si>
  <si>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</si>
  <si>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</si>
  <si>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</si>
  <si>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</si>
  <si>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</si>
  <si>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</si>
  <si>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</si>
  <si>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</si>
  <si>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</si>
  <si>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</si>
  <si>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</si>
  <si>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</si>
  <si>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</si>
  <si>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</si>
  <si>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</si>
  <si>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</si>
  <si>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</si>
  <si>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</si>
  <si>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</si>
  <si>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</si>
  <si>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</si>
  <si>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</si>
  <si>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</si>
  <si>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</si>
  <si>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</si>
  <si>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</si>
  <si>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</si>
  <si>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</si>
  <si>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</si>
  <si>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</si>
  <si>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</si>
  <si>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</si>
  <si>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</si>
  <si>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</si>
  <si>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</si>
  <si>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</si>
  <si>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</si>
  <si>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</si>
  <si>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</si>
  <si>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</si>
  <si>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</si>
  <si>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</si>
  <si>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</si>
  <si>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</si>
  <si>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</si>
  <si>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</si>
  <si>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</si>
  <si>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</si>
  <si>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</si>
  <si>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</si>
  <si>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</si>
  <si>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</si>
  <si>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</si>
  <si>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</si>
  <si>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</si>
  <si>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</si>
  <si>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</si>
  <si>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</si>
  <si>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</si>
  <si>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</si>
  <si>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</si>
  <si>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</si>
  <si>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</si>
  <si>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</si>
  <si>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</si>
  <si>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</si>
  <si>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</si>
  <si>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</si>
  <si>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</si>
  <si>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</si>
  <si>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</si>
  <si>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</si>
  <si>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</si>
  <si>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</si>
  <si>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</si>
  <si>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</si>
  <si>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</si>
  <si>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</si>
  <si>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</si>
  <si>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</si>
  <si>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</si>
  <si>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</si>
  <si>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</si>
  <si>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</si>
  <si>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</si>
  <si>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</si>
  <si>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</si>
  <si>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</si>
  <si>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</si>
  <si>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</si>
  <si>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</si>
  <si>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</si>
  <si>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</si>
  <si>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</si>
  <si>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</si>
  <si>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</si>
  <si>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</si>
  <si>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</si>
  <si>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</si>
  <si>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</si>
  <si>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</si>
  <si>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</si>
  <si>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</si>
  <si>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</si>
  <si>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</si>
  <si>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</si>
  <si>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</si>
  <si>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</si>
  <si>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</si>
  <si>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</si>
  <si>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</si>
  <si>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</si>
  <si>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</si>
  <si>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</si>
  <si>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</si>
  <si>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</si>
  <si>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</si>
  <si>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</si>
  <si>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</si>
  <si>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</si>
  <si>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</si>
  <si>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</si>
  <si>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</si>
  <si>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</si>
  <si>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</si>
  <si>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</si>
  <si>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</si>
  <si>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</si>
  <si>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</si>
  <si>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</si>
  <si>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</si>
  <si>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</si>
  <si>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</si>
  <si>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</si>
  <si>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</si>
  <si>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</si>
  <si>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</si>
  <si>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</si>
  <si>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</si>
  <si>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</si>
  <si>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</si>
  <si>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</si>
  <si>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</si>
  <si>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</si>
  <si>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</si>
  <si>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</si>
  <si>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</si>
  <si>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</si>
  <si>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</si>
  <si>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</si>
  <si>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</si>
  <si>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</si>
  <si>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</si>
  <si>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</si>
  <si>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</si>
  <si>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</si>
  <si>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</si>
  <si>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</si>
  <si>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</si>
  <si>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</si>
  <si>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</si>
  <si>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</si>
  <si>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</si>
  <si>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</si>
  <si>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</si>
  <si>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</si>
  <si>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</si>
  <si>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</si>
  <si>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</si>
  <si>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</si>
  <si>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</si>
  <si>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</si>
  <si>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</si>
  <si>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</si>
  <si>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</si>
  <si>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</si>
  <si>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</si>
  <si>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</si>
  <si>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</si>
  <si>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</si>
  <si>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</si>
  <si>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</si>
  <si>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</si>
  <si>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</si>
  <si>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</si>
  <si>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</si>
  <si>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</si>
  <si>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</si>
  <si>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</si>
  <si>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</si>
  <si>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</si>
  <si>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</si>
  <si>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</si>
  <si>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</si>
  <si>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</si>
  <si>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</si>
  <si>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</si>
  <si>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</si>
  <si>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</si>
  <si>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</si>
  <si>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</si>
  <si>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</si>
  <si>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</si>
  <si>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</si>
  <si>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</si>
  <si>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</si>
  <si>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</si>
  <si>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</si>
  <si>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</si>
  <si>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</si>
  <si>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</si>
  <si>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</si>
  <si>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</si>
  <si>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</si>
  <si>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</si>
  <si>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</si>
  <si>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</si>
  <si>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</si>
  <si>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</si>
  <si>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</si>
  <si>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</si>
  <si>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</si>
  <si>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</si>
  <si>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</si>
  <si>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</si>
  <si>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</si>
  <si>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</si>
  <si>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</si>
  <si>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</si>
  <si>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</si>
  <si>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</si>
  <si>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</si>
  <si>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</si>
  <si>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</si>
  <si>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</si>
  <si>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</si>
  <si>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</si>
  <si>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</si>
  <si>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</si>
  <si>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</si>
  <si>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</si>
  <si>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</si>
  <si>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</si>
  <si>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</si>
  <si>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</si>
  <si>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</si>
  <si>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</si>
  <si>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</si>
  <si>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</si>
  <si>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</si>
  <si>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</si>
  <si>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</si>
  <si>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</si>
  <si>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</si>
  <si>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</si>
  <si>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</si>
  <si>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</si>
  <si>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</si>
  <si>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</si>
  <si>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</si>
  <si>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</si>
  <si>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</si>
  <si>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</si>
  <si>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</si>
  <si>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</si>
  <si>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</si>
  <si>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</si>
  <si>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</si>
  <si>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</si>
  <si>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</si>
  <si>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</si>
  <si>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</si>
  <si>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</si>
  <si>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</si>
  <si>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</si>
  <si>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</si>
  <si>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</si>
  <si>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</si>
  <si>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</si>
  <si>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</si>
  <si>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</si>
  <si>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</si>
  <si>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</si>
  <si>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</si>
  <si>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</si>
  <si>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</si>
  <si>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</si>
  <si>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</si>
  <si>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</si>
  <si>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</si>
  <si>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</si>
  <si>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</si>
  <si>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</si>
  <si>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</si>
  <si>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</si>
  <si>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</si>
  <si>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</si>
  <si>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</si>
  <si>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</si>
  <si>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</si>
  <si>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</si>
  <si>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</si>
  <si>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</si>
  <si>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</si>
  <si>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</si>
  <si>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</si>
  <si>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</si>
  <si>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</si>
  <si>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</si>
  <si>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</si>
  <si>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</si>
  <si>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</si>
  <si>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</si>
  <si>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</si>
  <si>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</si>
  <si>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</si>
  <si>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</si>
  <si>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</si>
  <si>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</si>
  <si>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</si>
  <si>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</si>
  <si>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</si>
  <si>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</si>
  <si>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</si>
  <si>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</si>
  <si>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</si>
  <si>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</si>
  <si>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</si>
  <si>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</si>
  <si>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</si>
  <si>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</si>
  <si>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</si>
  <si>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</si>
  <si>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</si>
  <si>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</si>
  <si>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</si>
  <si>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</si>
  <si>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</si>
  <si>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</si>
  <si>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</si>
  <si>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</si>
  <si>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</si>
  <si>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</si>
  <si>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</si>
  <si>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</si>
  <si>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</si>
  <si>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</si>
  <si>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</si>
  <si>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</si>
  <si>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</si>
  <si>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</si>
  <si>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</si>
  <si>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</si>
  <si>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</si>
  <si>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</si>
  <si>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</si>
  <si>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</si>
  <si>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</si>
  <si>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</si>
  <si>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</si>
  <si>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</si>
  <si>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</si>
  <si>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</si>
  <si>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</si>
  <si>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</si>
  <si>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</si>
  <si>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</si>
  <si>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</si>
  <si>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</si>
  <si>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</si>
  <si>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</si>
  <si>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</si>
  <si>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</si>
  <si>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</si>
  <si>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</si>
  <si>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</si>
  <si>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</si>
  <si>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</si>
  <si>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</si>
  <si>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</si>
  <si>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</si>
  <si>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</si>
  <si>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</si>
  <si>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</si>
  <si>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</si>
  <si>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</si>
  <si>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</si>
  <si>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</si>
  <si>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</si>
  <si>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</si>
  <si>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</si>
  <si>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</si>
  <si>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</si>
  <si>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</si>
  <si>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</si>
  <si>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</si>
  <si>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</si>
  <si>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</si>
  <si>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</si>
  <si>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</si>
  <si>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</si>
  <si>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</si>
  <si>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</si>
  <si>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</si>
  <si>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</si>
  <si>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</si>
  <si>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</si>
  <si>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</si>
  <si>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</si>
  <si>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</si>
  <si>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</si>
  <si>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</si>
  <si>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</si>
  <si>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</si>
  <si>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</si>
  <si>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</si>
  <si>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</si>
  <si>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</si>
  <si>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</si>
  <si>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</si>
  <si>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</si>
  <si>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</si>
  <si>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</si>
  <si>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</si>
  <si>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</si>
  <si>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</si>
  <si>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</si>
  <si>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</si>
  <si>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</si>
  <si>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</si>
  <si>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</si>
  <si>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</si>
  <si>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</si>
  <si>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</si>
  <si>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</si>
  <si>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</si>
  <si>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</si>
  <si>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</si>
  <si>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</si>
  <si>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</si>
  <si>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</si>
  <si>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</si>
  <si>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</si>
  <si>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</si>
  <si>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</si>
  <si>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</si>
  <si>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</si>
  <si>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</si>
  <si>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</si>
  <si>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</si>
  <si>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</si>
  <si>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</si>
  <si>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</si>
  <si>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</si>
  <si>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</si>
  <si>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</si>
  <si>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</si>
  <si>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</si>
  <si>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</si>
  <si>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</si>
  <si>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</si>
  <si>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</si>
  <si>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</si>
  <si>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</si>
  <si>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</si>
  <si>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</si>
  <si>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</si>
  <si>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</si>
  <si>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</si>
  <si>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</si>
  <si>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</si>
  <si>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</si>
  <si>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</si>
  <si>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</si>
  <si>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</si>
  <si>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</si>
  <si>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</si>
  <si>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</si>
  <si>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</si>
  <si>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</si>
  <si>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</si>
  <si>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</si>
  <si>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</si>
  <si>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</si>
  <si>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</si>
  <si>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</si>
  <si>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</si>
  <si>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</si>
  <si>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</si>
  <si>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</si>
  <si>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</si>
  <si>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</si>
  <si>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</si>
  <si>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</si>
  <si>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</si>
  <si>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</si>
  <si>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</si>
  <si>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</si>
  <si>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</si>
  <si>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</si>
  <si>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</si>
  <si>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</si>
  <si>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</si>
  <si>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</si>
  <si>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</si>
  <si>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</si>
  <si>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</si>
  <si>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</si>
  <si>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</si>
  <si>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</si>
  <si>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</si>
  <si>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</si>
  <si>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</si>
  <si>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</si>
  <si>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</si>
  <si>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</si>
  <si>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</si>
  <si>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</si>
  <si>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</si>
  <si>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</si>
  <si>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</si>
  <si>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</si>
  <si>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</si>
  <si>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</si>
  <si>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</si>
  <si>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</si>
  <si>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</si>
  <si>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</si>
  <si>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</si>
  <si>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</si>
  <si>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</si>
  <si>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</si>
  <si>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</si>
  <si>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</si>
  <si>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</si>
  <si>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</si>
  <si>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</si>
  <si>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</si>
  <si>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</si>
  <si>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</si>
  <si>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</si>
  <si>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</si>
  <si>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</si>
  <si>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</si>
  <si>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</si>
  <si>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</si>
  <si>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</si>
  <si>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</si>
  <si>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</si>
  <si>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</si>
  <si>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</si>
  <si>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</si>
  <si>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</si>
  <si>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</si>
  <si>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</si>
  <si>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</si>
  <si>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</si>
  <si>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</si>
  <si>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</si>
  <si>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</si>
  <si>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</si>
  <si>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</si>
  <si>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</si>
  <si>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</si>
  <si>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</si>
  <si>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</si>
  <si>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</si>
  <si>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</si>
  <si>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</si>
  <si>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</si>
  <si>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</si>
  <si>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</si>
  <si>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</si>
  <si>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</si>
  <si>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</si>
  <si>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</si>
  <si>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</si>
  <si>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</si>
  <si>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</si>
  <si>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</si>
  <si>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</si>
  <si>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</si>
  <si>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</si>
  <si>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</si>
  <si>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</si>
  <si>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</si>
  <si>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</si>
  <si>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</si>
  <si>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</si>
  <si>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</si>
  <si>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</si>
  <si>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</si>
  <si>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</si>
  <si>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</si>
  <si>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</si>
  <si>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</si>
  <si>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</si>
  <si>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</si>
  <si>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</si>
  <si>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</si>
  <si>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</si>
  <si>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</si>
  <si>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</si>
  <si>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</si>
  <si>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</si>
  <si>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</si>
  <si>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</si>
  <si>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</si>
  <si>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</si>
  <si>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</si>
  <si>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</si>
  <si>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</si>
  <si>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</si>
  <si>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</si>
  <si>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</si>
  <si>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</si>
  <si>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</si>
  <si>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</si>
  <si>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</si>
  <si>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</si>
  <si>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</si>
  <si>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</si>
  <si>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</si>
  <si>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</si>
  <si>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</si>
  <si>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</si>
  <si>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</si>
  <si>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</si>
  <si>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</si>
  <si>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</si>
  <si>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</si>
  <si>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</si>
  <si>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</si>
  <si>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</si>
  <si>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</si>
  <si>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</si>
  <si>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</si>
  <si>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</si>
  <si>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</si>
  <si>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</si>
  <si>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</si>
  <si>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</si>
  <si>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</si>
  <si>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</si>
  <si>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</si>
  <si>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</si>
  <si>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</si>
  <si>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</si>
  <si>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</si>
  <si>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</si>
  <si>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</si>
  <si>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</si>
  <si>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</si>
  <si>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</si>
  <si>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</si>
  <si>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</si>
  <si>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</si>
  <si>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</si>
  <si>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</si>
  <si>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</si>
  <si>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</si>
  <si>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</si>
  <si>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</si>
  <si>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</si>
  <si>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</si>
  <si>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</si>
  <si>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</si>
  <si>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</si>
  <si>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</si>
  <si>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</si>
  <si>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</si>
  <si>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</si>
  <si>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</si>
  <si>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</si>
  <si>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</si>
  <si>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</si>
  <si>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</si>
  <si>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</si>
  <si>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</si>
  <si>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</si>
  <si>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</si>
  <si>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</si>
  <si>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</si>
  <si>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</si>
  <si>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</si>
  <si>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</si>
  <si>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</si>
  <si>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</si>
  <si>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</si>
  <si>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</si>
  <si>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</si>
  <si>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</si>
  <si>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</si>
  <si>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</si>
  <si>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</si>
  <si>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</si>
  <si>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</si>
  <si>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</si>
  <si>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</si>
  <si>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</si>
  <si>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</si>
  <si>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</si>
  <si>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</si>
  <si>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</si>
  <si>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</si>
  <si>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</si>
  <si>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</si>
  <si>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</si>
  <si>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</si>
  <si>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</si>
  <si>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</si>
  <si>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</si>
  <si>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</si>
  <si>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</si>
  <si>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</si>
  <si>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</si>
  <si>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</si>
  <si>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</si>
  <si>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</si>
  <si>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</si>
  <si>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</si>
  <si>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</si>
  <si>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</si>
  <si>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</si>
  <si>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</si>
  <si>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</si>
  <si>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</si>
  <si>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</si>
  <si>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</si>
  <si>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</si>
  <si>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</si>
  <si>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</si>
  <si>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</si>
  <si>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</si>
  <si>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</si>
  <si>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</si>
  <si>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</si>
  <si>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</si>
  <si>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</si>
  <si>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</si>
  <si>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</si>
  <si>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</si>
  <si>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</si>
  <si>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</si>
  <si>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</si>
  <si>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</si>
  <si>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</si>
  <si>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</si>
  <si>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</si>
  <si>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</si>
  <si>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</si>
  <si>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</si>
  <si>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</si>
  <si>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</si>
  <si>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</si>
  <si>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</si>
  <si>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</si>
  <si>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</si>
  <si>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</si>
  <si>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</si>
  <si>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</si>
  <si>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</si>
  <si>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</si>
  <si>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</si>
  <si>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</si>
  <si>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</si>
  <si>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</si>
  <si>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</si>
  <si>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</si>
  <si>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</si>
  <si>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</si>
  <si>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</si>
  <si>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</si>
  <si>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</si>
  <si>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</si>
  <si>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</si>
  <si>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</si>
  <si>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</si>
  <si>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</si>
  <si>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</si>
  <si>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</si>
  <si>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</si>
  <si>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</si>
  <si>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</si>
  <si>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</si>
  <si>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</si>
  <si>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</si>
  <si>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</si>
  <si>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</si>
  <si>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</si>
  <si>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</si>
  <si>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</si>
  <si>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</si>
  <si>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</si>
  <si>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</si>
  <si>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</si>
  <si>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</si>
  <si>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</si>
  <si>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</si>
  <si>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</si>
  <si>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</si>
  <si>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</si>
  <si>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</si>
  <si>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</si>
  <si>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</si>
  <si>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</si>
  <si>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</si>
  <si>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</si>
  <si>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</si>
  <si>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</si>
  <si>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</si>
  <si>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</si>
  <si>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</si>
  <si>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</si>
  <si>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</si>
  <si>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</si>
  <si>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</si>
  <si>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</si>
  <si>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</si>
  <si>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</si>
  <si>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</si>
  <si>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</si>
  <si>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</si>
  <si>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</si>
  <si>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</si>
  <si>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</si>
  <si>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</si>
  <si>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</si>
  <si>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</si>
  <si>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</si>
  <si>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</si>
  <si>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</si>
  <si>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</si>
  <si>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</si>
  <si>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</si>
  <si>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</si>
  <si>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</si>
  <si>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</si>
  <si>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</si>
  <si>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</si>
  <si>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</si>
  <si>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</si>
  <si>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</si>
  <si>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</si>
  <si>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</si>
  <si>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</si>
  <si>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</si>
  <si>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</si>
  <si>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</si>
  <si>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</si>
  <si>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</si>
  <si>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</si>
  <si>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</si>
  <si>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</si>
  <si>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</si>
  <si>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</si>
  <si>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</si>
  <si>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</si>
  <si>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</si>
  <si>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</si>
  <si>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</si>
  <si>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</si>
  <si>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</si>
  <si>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</si>
  <si>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</si>
  <si>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</si>
  <si>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</si>
  <si>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</si>
  <si>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</si>
  <si>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</si>
  <si>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</si>
  <si>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</si>
  <si>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</si>
  <si>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</si>
  <si>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</si>
  <si>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</si>
  <si>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</si>
  <si>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</si>
  <si>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</si>
  <si>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</si>
  <si>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</si>
  <si>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</si>
  <si>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</si>
  <si>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</si>
  <si>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</si>
  <si>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</si>
  <si>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</si>
  <si>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</si>
  <si>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</si>
  <si>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</si>
  <si>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</si>
  <si>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</si>
  <si>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</si>
  <si>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</si>
  <si>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</si>
  <si>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</si>
  <si>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</si>
  <si>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</si>
  <si>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</si>
  <si>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</si>
  <si>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</si>
  <si>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</si>
  <si>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</si>
  <si>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</si>
  <si>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</si>
  <si>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</si>
  <si>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</si>
  <si>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</si>
  <si>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</si>
  <si>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</si>
  <si>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</si>
  <si>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</si>
  <si>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</si>
  <si>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</si>
  <si>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</si>
  <si>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</si>
  <si>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</si>
  <si>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</si>
  <si>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</si>
  <si>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</si>
  <si>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</si>
  <si>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</si>
  <si>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</si>
  <si>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</si>
  <si>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</si>
  <si>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</si>
  <si>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</si>
  <si>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</si>
  <si>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</si>
  <si>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</si>
  <si>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</si>
  <si>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</si>
  <si>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</si>
  <si>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</si>
  <si>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</si>
  <si>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</si>
  <si>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</si>
  <si>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</si>
  <si>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</si>
  <si>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</si>
  <si>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</si>
  <si>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</si>
  <si>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</si>
  <si>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</si>
  <si>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</si>
  <si>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</si>
  <si>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</si>
  <si>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</si>
  <si>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</si>
  <si>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</si>
  <si>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</si>
  <si>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</si>
  <si>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</si>
  <si>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</si>
  <si>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</si>
  <si>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</si>
  <si>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</si>
  <si>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</si>
  <si>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</si>
  <si>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</si>
  <si>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</si>
  <si>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</si>
  <si>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</si>
  <si>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</si>
  <si>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</si>
  <si>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</si>
  <si>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</si>
  <si>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</si>
  <si>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</si>
  <si>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</si>
  <si>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</si>
  <si>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</si>
  <si>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</si>
  <si>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</si>
  <si>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</si>
  <si>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</si>
  <si>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</si>
  <si>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</si>
  <si>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</si>
  <si>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</si>
  <si>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</si>
  <si>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</si>
  <si>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</si>
  <si>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</si>
  <si>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</si>
  <si>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</si>
  <si>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</si>
  <si>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</si>
  <si>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</si>
  <si>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</si>
  <si>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</si>
  <si>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</si>
  <si>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</si>
  <si>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</si>
  <si>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</si>
  <si>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</si>
  <si>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</si>
  <si>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</si>
  <si>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</si>
  <si>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</si>
  <si>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</si>
  <si>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</si>
  <si>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</si>
  <si>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</si>
  <si>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</si>
  <si>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</si>
  <si>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</si>
  <si>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</si>
  <si>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</si>
  <si>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</si>
  <si>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</si>
  <si>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</si>
  <si>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</si>
  <si>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</si>
  <si>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</si>
  <si>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</si>
  <si>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</si>
  <si>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</si>
  <si>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</si>
  <si>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</si>
  <si>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</si>
  <si>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</si>
  <si>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</si>
  <si>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</si>
  <si>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</si>
  <si>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</si>
  <si>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</si>
  <si>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</si>
  <si>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</si>
  <si>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</si>
  <si>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</si>
  <si>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</si>
  <si>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</si>
  <si>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</si>
  <si>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</si>
  <si>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</si>
  <si>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</si>
  <si>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</si>
  <si>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</si>
  <si>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</si>
  <si>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</si>
  <si>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</si>
  <si>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</si>
  <si>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</si>
  <si>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</si>
  <si>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</si>
  <si>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</si>
  <si>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</si>
  <si>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</si>
  <si>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</si>
  <si>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</si>
  <si>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</si>
  <si>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</si>
  <si>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</si>
  <si>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</si>
  <si>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</si>
  <si>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</si>
  <si>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</si>
  <si>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</si>
  <si>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</si>
  <si>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</si>
  <si>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</si>
  <si>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</si>
  <si>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</si>
  <si>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</si>
  <si>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</si>
  <si>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</si>
  <si>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</si>
  <si>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</si>
  <si>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</si>
  <si>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</si>
  <si>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</si>
  <si>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</si>
  <si>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</si>
  <si>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</si>
  <si>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</si>
  <si>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</si>
  <si>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</si>
  <si>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</si>
  <si>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</si>
  <si>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</si>
  <si>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</si>
  <si>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</si>
  <si>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</si>
  <si>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</si>
  <si>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</si>
  <si>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</si>
  <si>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</si>
  <si>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</si>
  <si>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</si>
  <si>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</si>
  <si>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</si>
  <si>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</si>
  <si>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</si>
  <si>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</si>
  <si>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</si>
  <si>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</si>
  <si>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</si>
  <si>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</si>
  <si>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</si>
  <si>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</si>
  <si>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</si>
  <si>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</si>
  <si>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</si>
  <si>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</si>
  <si>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</si>
  <si>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</si>
  <si>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</si>
  <si>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</si>
  <si>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</si>
  <si>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</si>
  <si>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</si>
  <si>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</si>
  <si>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</si>
  <si>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</si>
  <si>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</si>
  <si>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</si>
  <si>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</si>
  <si>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</si>
  <si>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</si>
  <si>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</si>
  <si>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</si>
  <si>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</si>
  <si>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</si>
  <si>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</si>
  <si>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</si>
  <si>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</si>
  <si>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</si>
  <si>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</si>
  <si>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</si>
  <si>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</si>
  <si>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</si>
  <si>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</si>
  <si>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</si>
  <si>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</si>
  <si>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</si>
  <si>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</si>
  <si>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</si>
  <si>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</si>
  <si>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</si>
  <si>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</si>
  <si>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</si>
  <si>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</si>
  <si>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</si>
  <si>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</si>
  <si>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</si>
  <si>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</si>
  <si>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</si>
  <si>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</si>
  <si>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</si>
  <si>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</si>
  <si>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</si>
  <si>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</si>
  <si>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</si>
  <si>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</si>
  <si>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</si>
  <si>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</si>
  <si>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</si>
  <si>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</si>
  <si>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</si>
  <si>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</si>
  <si>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</si>
  <si>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</si>
  <si>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</si>
  <si>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</si>
  <si>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</si>
  <si>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</si>
  <si>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</si>
  <si>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</si>
  <si>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</si>
  <si>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</si>
  <si>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</si>
  <si>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</si>
  <si>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</si>
  <si>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</si>
  <si>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</si>
  <si>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</si>
  <si>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</si>
  <si>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</si>
  <si>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</si>
  <si>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</si>
  <si>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</si>
  <si>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</si>
  <si>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</si>
  <si>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</si>
  <si>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</si>
  <si>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</si>
  <si>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</si>
  <si>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</si>
  <si>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</si>
  <si>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</si>
  <si>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</si>
  <si>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</si>
  <si>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</si>
  <si>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</si>
  <si>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</si>
  <si>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</si>
  <si>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</si>
  <si>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</si>
  <si>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</si>
  <si>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</si>
  <si>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</si>
  <si>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</si>
  <si>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</si>
  <si>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</si>
  <si>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</si>
  <si>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</si>
  <si>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</si>
  <si>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</si>
  <si>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</si>
  <si>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</si>
  <si>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</si>
  <si>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</si>
  <si>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</si>
  <si>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</si>
  <si>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</si>
  <si>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</si>
  <si>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</si>
  <si>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</si>
  <si>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</si>
  <si>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</si>
  <si>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</si>
  <si>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</si>
  <si>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</si>
  <si>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</si>
  <si>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</si>
  <si>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</si>
  <si>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</si>
  <si>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</si>
  <si>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</si>
  <si>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</si>
  <si>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</si>
  <si>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</si>
  <si>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</si>
  <si>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</si>
  <si>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</si>
  <si>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</si>
  <si>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</si>
  <si>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</si>
  <si>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</si>
  <si>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</si>
  <si>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</si>
  <si>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</si>
  <si>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</si>
  <si>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</si>
  <si>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</si>
  <si>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</si>
  <si>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</si>
  <si>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</si>
  <si>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</si>
  <si>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</si>
  <si>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</si>
  <si>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</si>
  <si>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</si>
  <si>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</si>
  <si>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</si>
  <si>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</si>
  <si>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</si>
  <si>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</si>
  <si>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</si>
  <si>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</si>
  <si>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</si>
  <si>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</si>
  <si>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</si>
  <si>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</si>
  <si>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</si>
  <si>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</si>
  <si>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</si>
  <si>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</si>
  <si>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</si>
  <si>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</si>
  <si>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</si>
  <si>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</si>
  <si>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</si>
  <si>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</si>
  <si>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</si>
  <si>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</si>
  <si>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</si>
  <si>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</si>
  <si>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</si>
  <si>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</si>
  <si>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</si>
  <si>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</si>
  <si>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</si>
  <si>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</si>
  <si>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</si>
  <si>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</si>
  <si>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</si>
  <si>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</si>
  <si>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</si>
  <si>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</si>
  <si>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</si>
  <si>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</si>
  <si>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</si>
  <si>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</si>
  <si>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</si>
  <si>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</si>
  <si>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</si>
  <si>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</si>
  <si>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</si>
  <si>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</si>
  <si>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</si>
  <si>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</si>
  <si>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</si>
  <si>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</si>
  <si>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</si>
  <si>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</si>
  <si>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</si>
  <si>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</si>
  <si>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</si>
  <si>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</si>
  <si>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</si>
  <si>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</si>
  <si>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</si>
  <si>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</si>
  <si>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</si>
  <si>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</si>
  <si>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</si>
  <si>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</si>
  <si>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</si>
  <si>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</si>
  <si>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</si>
  <si>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</si>
  <si>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</si>
  <si>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</si>
  <si>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</si>
  <si>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</si>
  <si>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</si>
  <si>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</si>
  <si>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</si>
  <si>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</si>
  <si>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</si>
  <si>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</si>
  <si>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</si>
  <si>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</si>
  <si>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</si>
  <si>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</si>
  <si>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</si>
  <si>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</si>
  <si>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</si>
  <si>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</si>
  <si>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</si>
  <si>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</si>
  <si>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</si>
  <si>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</si>
  <si>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</si>
  <si>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</si>
  <si>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</si>
  <si>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</si>
  <si>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</si>
  <si>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</si>
  <si>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</si>
  <si>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</si>
  <si>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</si>
  <si>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</si>
  <si>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</si>
  <si>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</si>
  <si>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</si>
  <si>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</si>
  <si>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</si>
  <si>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</si>
  <si>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</si>
  <si>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</si>
  <si>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</si>
  <si>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</si>
  <si>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</si>
  <si>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</si>
  <si>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</si>
  <si>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</si>
  <si>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</si>
  <si>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</si>
  <si>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</si>
  <si>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</si>
  <si>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</si>
  <si>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</si>
  <si>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</si>
  <si>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</si>
  <si>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</si>
  <si>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</si>
  <si>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</si>
  <si>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</si>
  <si>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</si>
  <si>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</si>
  <si>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</si>
  <si>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</si>
  <si>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</si>
  <si>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</si>
  <si>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</si>
  <si>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</si>
  <si>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</si>
  <si>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</si>
  <si>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</si>
  <si>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</si>
  <si>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</si>
  <si>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</si>
  <si>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</si>
  <si>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</si>
  <si>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</si>
  <si>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</si>
  <si>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</si>
  <si>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</si>
  <si>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</si>
  <si>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</si>
  <si>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</si>
  <si>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</si>
  <si>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</si>
  <si>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</si>
  <si>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</si>
  <si>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</si>
  <si>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</si>
  <si>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</si>
  <si>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</si>
  <si>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</si>
  <si>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</si>
  <si>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</si>
  <si>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</si>
  <si>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</si>
  <si>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</si>
  <si>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</si>
  <si>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</si>
  <si>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</si>
  <si>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</si>
  <si>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</si>
  <si>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</si>
  <si>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</si>
  <si>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</si>
  <si>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</si>
  <si>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</si>
  <si>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</si>
  <si>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</si>
  <si>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</si>
  <si>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</si>
  <si>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</si>
  <si>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</si>
  <si>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</si>
  <si>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</si>
  <si>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</si>
  <si>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</si>
  <si>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</si>
  <si>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</si>
  <si>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</si>
  <si>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</si>
  <si>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</si>
  <si>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</si>
  <si>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</si>
  <si>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</si>
  <si>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</si>
  <si>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</si>
  <si>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</si>
  <si>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</si>
  <si>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</si>
  <si>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</si>
  <si>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</si>
  <si>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</si>
  <si>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</si>
  <si>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</si>
  <si>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</si>
  <si>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</si>
  <si>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</si>
  <si>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</si>
  <si>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</si>
  <si>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</si>
  <si>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</si>
  <si>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</si>
  <si>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</si>
  <si>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</si>
  <si>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</si>
  <si>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</si>
  <si>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</si>
  <si>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</si>
  <si>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</si>
  <si>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</si>
  <si>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</si>
  <si>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</si>
  <si>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</si>
  <si>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</si>
  <si>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</si>
  <si>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</si>
  <si>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</si>
  <si>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</si>
  <si>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</si>
  <si>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</si>
  <si>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</si>
  <si>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</si>
  <si>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</si>
  <si>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</si>
  <si>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</si>
  <si>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</si>
  <si>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</si>
  <si>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</si>
  <si>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</si>
  <si>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</si>
  <si>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</si>
  <si>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</si>
  <si>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</si>
  <si>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</si>
  <si>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</si>
  <si>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</si>
  <si>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</si>
  <si>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</si>
  <si>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</si>
  <si>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</si>
  <si>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</si>
  <si>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</si>
  <si>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</si>
  <si>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</si>
  <si>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</si>
  <si>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</si>
  <si>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</si>
  <si>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</si>
  <si>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</si>
  <si>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</si>
  <si>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</si>
  <si>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</si>
  <si>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</si>
  <si>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</si>
  <si>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</si>
  <si>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</si>
  <si>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</si>
  <si>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</si>
  <si>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</si>
  <si>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</si>
  <si>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</si>
  <si>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</si>
  <si>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</si>
  <si>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</si>
  <si>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</si>
  <si>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</si>
  <si>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</si>
  <si>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</si>
  <si>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</si>
  <si>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</si>
  <si>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</si>
  <si>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</si>
  <si>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</si>
  <si>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</si>
  <si>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</si>
  <si>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</si>
  <si>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</si>
  <si>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</si>
  <si>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</si>
  <si>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</si>
  <si>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</si>
  <si>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</si>
  <si>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</si>
  <si>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</si>
  <si>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</si>
  <si>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</si>
  <si>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</si>
  <si>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</si>
  <si>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</si>
  <si>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</si>
  <si>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</si>
  <si>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</si>
  <si>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</si>
  <si>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</si>
  <si>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</si>
  <si>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</si>
  <si>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</si>
  <si>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</si>
  <si>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</si>
  <si>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</si>
  <si>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</si>
  <si>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</si>
  <si>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</si>
  <si>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</si>
  <si>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</si>
  <si>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</si>
  <si>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</si>
  <si>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</si>
  <si>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</si>
  <si>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</si>
  <si>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</si>
  <si>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</si>
  <si>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</si>
  <si>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</si>
  <si>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</si>
  <si>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</si>
  <si>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</si>
  <si>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</si>
  <si>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</si>
  <si>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</si>
  <si>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</si>
  <si>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</si>
  <si>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</si>
  <si>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</si>
  <si>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</si>
  <si>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</si>
  <si>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</si>
  <si>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</si>
  <si>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</si>
  <si>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</si>
  <si>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</si>
  <si>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</si>
  <si>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</si>
  <si>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</si>
  <si>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</si>
  <si>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</si>
  <si>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</si>
  <si>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</si>
  <si>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</si>
  <si>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</si>
  <si>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</si>
  <si>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</si>
  <si>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</si>
  <si>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</si>
  <si>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</si>
  <si>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</si>
  <si>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</si>
  <si>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</si>
  <si>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</si>
  <si>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</si>
  <si>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</si>
  <si>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</si>
  <si>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</si>
  <si>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</si>
  <si>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</si>
  <si>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</si>
  <si>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</si>
  <si>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</si>
  <si>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</si>
  <si>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</si>
  <si>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</si>
  <si>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</si>
  <si>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</si>
  <si>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</si>
  <si>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</si>
  <si>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</si>
  <si>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</si>
  <si>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</si>
  <si>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</si>
  <si>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</si>
  <si>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</si>
  <si>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</si>
  <si>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</si>
  <si>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</si>
  <si>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</si>
  <si>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</si>
  <si>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</si>
  <si>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</si>
  <si>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</si>
  <si>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</si>
  <si>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</si>
  <si>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</si>
  <si>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</si>
  <si>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</si>
  <si>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</si>
  <si>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</si>
  <si>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</si>
  <si>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</si>
  <si>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</si>
  <si>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</si>
  <si>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</si>
  <si>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</si>
  <si>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</si>
  <si>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</si>
  <si>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</si>
  <si>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</si>
  <si>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</si>
  <si>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</si>
  <si>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</si>
  <si>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</si>
  <si>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</si>
  <si>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</si>
  <si>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</si>
  <si>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</si>
  <si>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</si>
  <si>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</si>
  <si>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</si>
  <si>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</si>
  <si>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</si>
  <si>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</si>
  <si>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</si>
  <si>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</si>
  <si>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</si>
  <si>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</si>
  <si>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</si>
  <si>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</si>
  <si>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</si>
  <si>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</si>
  <si>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</si>
  <si>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</si>
  <si>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</si>
  <si>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</si>
  <si>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</si>
  <si>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</si>
  <si>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</si>
  <si>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</si>
  <si>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</si>
  <si>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</si>
  <si>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</si>
  <si>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</si>
  <si>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</si>
  <si>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</si>
  <si>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</si>
  <si>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</si>
  <si>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</si>
  <si>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</si>
  <si>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</si>
  <si>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</si>
  <si>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</si>
  <si>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</si>
  <si>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</si>
  <si>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</si>
  <si>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</si>
  <si>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</si>
  <si>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</si>
  <si>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</si>
  <si>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</si>
  <si>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</si>
  <si>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</si>
  <si>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</si>
  <si>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</si>
  <si>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</si>
  <si>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</si>
  <si>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</si>
  <si>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</si>
  <si>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</si>
  <si>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</si>
  <si>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</si>
  <si>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</si>
  <si>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</si>
  <si>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</si>
  <si>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</si>
  <si>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</si>
  <si>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</si>
  <si>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</si>
  <si>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</si>
  <si>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</si>
  <si>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</si>
  <si>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</si>
  <si>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</si>
  <si>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</si>
  <si>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</si>
  <si>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</si>
  <si>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</si>
  <si>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</si>
  <si>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</si>
  <si>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</si>
  <si>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</si>
  <si>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</si>
  <si>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</si>
  <si>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</si>
  <si>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</si>
  <si>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</si>
  <si>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</si>
  <si>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</si>
  <si>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</si>
  <si>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</si>
  <si>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</si>
  <si>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</si>
  <si>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</si>
  <si>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</si>
  <si>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</si>
  <si>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</si>
  <si>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</si>
  <si>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</si>
  <si>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</si>
  <si>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</si>
  <si>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</si>
  <si>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</si>
  <si>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</si>
  <si>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</si>
  <si>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</si>
  <si>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</si>
  <si>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</si>
  <si>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</si>
  <si>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</si>
  <si>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</si>
  <si>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</si>
  <si>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</si>
  <si>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</si>
  <si>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</si>
  <si>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</si>
  <si>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</si>
  <si>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</si>
  <si>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</si>
  <si>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</si>
  <si>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</si>
  <si>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</si>
  <si>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</si>
  <si>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</si>
  <si>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</si>
  <si>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</si>
  <si>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</si>
  <si>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</si>
  <si>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</si>
  <si>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</si>
  <si>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</si>
  <si>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</si>
  <si>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</si>
  <si>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</si>
  <si>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</si>
  <si>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</si>
  <si>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</si>
  <si>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</si>
  <si>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</si>
  <si>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</si>
  <si>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</si>
  <si>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</si>
  <si>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</si>
  <si>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</si>
  <si>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</si>
  <si>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</si>
  <si>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</si>
  <si>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</si>
  <si>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</si>
  <si>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</si>
  <si>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</si>
  <si>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</si>
  <si>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</si>
  <si>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</si>
  <si>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</si>
  <si>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</si>
  <si>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</si>
  <si>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</si>
  <si>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</si>
  <si>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</si>
  <si>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</si>
  <si>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</si>
  <si>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</si>
  <si>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</si>
  <si>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</si>
  <si>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</si>
  <si>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</si>
  <si>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</si>
  <si>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</si>
  <si>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</si>
  <si>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</si>
  <si>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</si>
  <si>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</si>
  <si>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</si>
  <si>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</si>
  <si>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</si>
  <si>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</si>
  <si>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</si>
  <si>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</si>
  <si>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</si>
  <si>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</si>
  <si>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</si>
  <si>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</si>
  <si>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</si>
  <si>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</si>
  <si>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</si>
  <si>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</si>
  <si>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</si>
  <si>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</si>
  <si>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</si>
  <si>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</si>
  <si>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</si>
  <si>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</si>
  <si>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</si>
  <si>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</si>
  <si>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</si>
  <si>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</si>
  <si>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</si>
  <si>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</si>
  <si>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</si>
  <si>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</si>
  <si>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</si>
  <si>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</si>
  <si>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</si>
  <si>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</si>
  <si>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</si>
  <si>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</si>
  <si>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</si>
  <si>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</si>
  <si>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</si>
  <si>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</si>
  <si>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</si>
  <si>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</si>
  <si>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</si>
  <si>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</si>
  <si>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</si>
  <si>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</si>
  <si>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</si>
  <si>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</si>
  <si>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</si>
  <si>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</si>
  <si>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</si>
  <si>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</si>
  <si>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</si>
  <si>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</si>
  <si>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</si>
  <si>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</si>
  <si>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</si>
  <si>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</si>
  <si>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</si>
  <si>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</si>
  <si>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</si>
  <si>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</si>
  <si>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</si>
  <si>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</si>
  <si>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</si>
  <si>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</si>
  <si>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</si>
  <si>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</si>
  <si>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</si>
  <si>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</si>
  <si>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</si>
  <si>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</si>
  <si>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</si>
  <si>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</si>
  <si>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</si>
  <si>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</si>
  <si>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</si>
  <si>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</si>
  <si>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</si>
  <si>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</si>
  <si>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</si>
  <si>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</si>
  <si>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</si>
  <si>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</si>
  <si>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</si>
  <si>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</si>
  <si>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</si>
  <si>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</si>
  <si>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</si>
  <si>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</si>
  <si>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</si>
  <si>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</si>
  <si>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</si>
  <si>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</si>
  <si>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</si>
  <si>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</si>
  <si>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</si>
  <si>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</si>
  <si>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</si>
  <si>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</si>
  <si>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</si>
  <si>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</si>
  <si>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</si>
  <si>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</si>
  <si>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</si>
  <si>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</si>
  <si>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</si>
  <si>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</si>
  <si>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</si>
  <si>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</si>
  <si>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</si>
  <si>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</si>
  <si>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</si>
  <si>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</si>
  <si>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</si>
  <si>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</si>
  <si>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</si>
  <si>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</si>
  <si>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</si>
  <si>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</si>
  <si>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</si>
  <si>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</si>
  <si>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</si>
  <si>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</si>
  <si>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</si>
  <si>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</si>
  <si>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</si>
  <si>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</si>
  <si>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</si>
  <si>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</si>
  <si>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</si>
  <si>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</si>
  <si>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</si>
  <si>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</si>
  <si>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</si>
  <si>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</si>
  <si>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</si>
  <si>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</si>
  <si>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</si>
  <si>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</si>
  <si>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</si>
  <si>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</si>
  <si>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</si>
  <si>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</si>
  <si>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</si>
  <si>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</si>
  <si>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</si>
  <si>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</si>
  <si>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</si>
  <si>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</si>
  <si>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</si>
  <si>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</si>
  <si>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</si>
  <si>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</si>
  <si>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</si>
  <si>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</si>
  <si>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</si>
  <si>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</si>
  <si>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</si>
  <si>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</si>
  <si>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</si>
  <si>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</si>
  <si>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</si>
  <si>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</si>
  <si>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</si>
  <si>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</si>
  <si>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</si>
  <si>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</si>
  <si>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</si>
  <si>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</si>
  <si>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</si>
  <si>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</si>
  <si>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</si>
  <si>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</si>
  <si>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</si>
  <si>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</si>
  <si>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</si>
  <si>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</si>
  <si>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</si>
  <si>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</si>
  <si>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</si>
  <si>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</si>
  <si>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</si>
  <si>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</si>
  <si>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</si>
  <si>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</si>
  <si>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</si>
  <si>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</si>
  <si>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</si>
  <si>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</si>
  <si>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</si>
  <si>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</si>
  <si>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</si>
  <si>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</si>
  <si>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</si>
  <si>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</si>
  <si>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</si>
  <si>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</si>
  <si>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</si>
  <si>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</si>
  <si>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</si>
  <si>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</si>
  <si>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</si>
  <si>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</si>
  <si>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</si>
  <si>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</si>
  <si>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</si>
  <si>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</si>
  <si>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</si>
  <si>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</si>
  <si>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</si>
  <si>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</si>
  <si>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</si>
  <si>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</si>
  <si>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</si>
  <si>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</si>
  <si>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</si>
  <si>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</si>
  <si>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</si>
  <si>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</si>
  <si>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</si>
  <si>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</si>
  <si>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</si>
  <si>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</si>
  <si>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</si>
  <si>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</si>
  <si>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</si>
  <si>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</si>
  <si>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</si>
  <si>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</si>
  <si>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</si>
  <si>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</si>
  <si>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</si>
  <si>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</si>
  <si>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</si>
  <si>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</si>
  <si>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</si>
  <si>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</si>
  <si>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</si>
  <si>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</si>
  <si>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</si>
  <si>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</si>
  <si>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</si>
  <si>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</si>
  <si>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</si>
  <si>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</si>
  <si>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</si>
  <si>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</si>
  <si>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</si>
  <si>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</si>
  <si>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</si>
  <si>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</si>
  <si>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</si>
  <si>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</si>
  <si>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</si>
  <si>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</si>
  <si>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</si>
  <si>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</si>
  <si>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</si>
  <si>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</si>
  <si>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</si>
  <si>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</si>
  <si>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</si>
  <si>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</si>
  <si>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</si>
  <si>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</si>
  <si>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</si>
  <si>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</si>
  <si>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</si>
  <si>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</si>
  <si>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</si>
  <si>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</si>
  <si>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</si>
  <si>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</si>
  <si>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</si>
  <si>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</si>
  <si>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</si>
  <si>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</si>
  <si>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</si>
  <si>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</si>
  <si>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</si>
  <si>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</si>
  <si>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</si>
  <si>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</si>
  <si>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</si>
  <si>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</si>
  <si>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</si>
  <si>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</si>
  <si>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</si>
  <si>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</si>
  <si>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</si>
  <si>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</si>
  <si>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</si>
  <si>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</si>
  <si>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</si>
  <si>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</si>
  <si>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</si>
  <si>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</si>
  <si>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</si>
  <si>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</si>
  <si>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</si>
  <si>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</si>
  <si>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</si>
  <si>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</si>
  <si>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</si>
  <si>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</si>
  <si>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</si>
  <si>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</si>
  <si>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</si>
  <si>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</si>
  <si>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</si>
  <si>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</si>
  <si>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</si>
  <si>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</si>
  <si>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</si>
  <si>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</si>
  <si>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</si>
  <si>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</si>
  <si>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</si>
  <si>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</si>
  <si>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</si>
  <si>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</si>
  <si>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</si>
  <si>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</si>
  <si>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</si>
  <si>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</si>
  <si>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</si>
  <si>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</si>
  <si>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</si>
  <si>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</si>
  <si>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</si>
  <si>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</si>
  <si>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</si>
  <si>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</si>
  <si>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</si>
  <si>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</si>
  <si>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</si>
  <si>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</si>
  <si>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</si>
  <si>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</si>
  <si>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</si>
  <si>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</si>
  <si>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</si>
  <si>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</si>
  <si>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</si>
  <si>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</si>
  <si>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</si>
  <si>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</si>
  <si>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</si>
  <si>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</si>
  <si>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</si>
  <si>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</si>
  <si>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</si>
  <si>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</si>
  <si>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</si>
  <si>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</si>
  <si>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</si>
  <si>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</si>
  <si>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</si>
  <si>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</si>
  <si>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</si>
  <si>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</si>
  <si>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</si>
  <si>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</si>
  <si>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</si>
  <si>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</si>
  <si>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</si>
  <si>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</si>
  <si>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</si>
  <si>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</si>
  <si>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</si>
  <si>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</si>
  <si>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</si>
  <si>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</si>
  <si>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</si>
  <si>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</si>
  <si>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</si>
  <si>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</si>
  <si>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</si>
  <si>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</si>
  <si>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</si>
  <si>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</si>
  <si>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</si>
  <si>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</si>
  <si>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</si>
  <si>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</si>
  <si>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</si>
  <si>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</si>
  <si>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</si>
  <si>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</si>
  <si>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</si>
  <si>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</si>
  <si>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</si>
  <si>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</si>
  <si>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</si>
  <si>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</si>
  <si>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</si>
  <si>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</si>
  <si>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</si>
  <si>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</si>
  <si>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</si>
  <si>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</si>
  <si>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</si>
  <si>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</si>
  <si>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</si>
  <si>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</si>
  <si>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</si>
  <si>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</si>
  <si>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</si>
  <si>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</si>
  <si>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</si>
  <si>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</si>
  <si>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</si>
  <si>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</si>
  <si>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</si>
  <si>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</si>
  <si>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</si>
  <si>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</si>
  <si>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</si>
  <si>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</si>
  <si>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</si>
  <si>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</si>
  <si>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</si>
  <si>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</si>
  <si>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</si>
  <si>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</si>
  <si>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</si>
  <si>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</si>
  <si>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</si>
  <si>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</si>
  <si>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</si>
  <si>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</si>
  <si>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</si>
  <si>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</si>
  <si>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</si>
  <si>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</si>
  <si>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</si>
  <si>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</si>
  <si>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</si>
  <si>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</si>
  <si>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</si>
  <si>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</si>
  <si>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</si>
  <si>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</si>
  <si>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</si>
  <si>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</si>
  <si>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</si>
  <si>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</si>
  <si>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</si>
  <si>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</si>
  <si>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</si>
  <si>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</si>
  <si>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</si>
  <si>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</si>
  <si>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</si>
  <si>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</si>
  <si>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</si>
  <si>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</si>
  <si>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</si>
  <si>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</si>
  <si>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</si>
  <si>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</si>
  <si>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</si>
  <si>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</si>
  <si>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</si>
  <si>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</si>
  <si>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</si>
  <si>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</si>
  <si>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</si>
  <si>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</si>
  <si>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</si>
  <si>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</si>
  <si>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</si>
  <si>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</si>
  <si>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</si>
  <si>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</si>
  <si>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</si>
  <si>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</si>
  <si>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</si>
  <si>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</si>
  <si>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</si>
  <si>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</si>
  <si>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</si>
  <si>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</si>
  <si>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</si>
  <si>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</si>
  <si>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</si>
  <si>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</si>
  <si>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</si>
  <si>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</si>
  <si>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</si>
  <si>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</si>
  <si>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</si>
  <si>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</si>
  <si>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</si>
  <si>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</si>
  <si>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</si>
  <si>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</si>
  <si>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</si>
  <si>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</si>
  <si>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</si>
  <si>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</si>
  <si>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</si>
  <si>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</si>
  <si>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</si>
  <si>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</si>
  <si>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</si>
  <si>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</si>
  <si>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</si>
  <si>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</si>
  <si>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</si>
  <si>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</si>
  <si>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</si>
  <si>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</si>
  <si>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</si>
  <si>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</si>
  <si>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</si>
  <si>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</si>
  <si>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</si>
  <si>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</si>
  <si>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</si>
  <si>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</si>
  <si>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</si>
  <si>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</si>
  <si>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</si>
  <si>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</si>
  <si>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</si>
  <si>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</si>
  <si>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</si>
  <si>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</si>
  <si>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</si>
  <si>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</si>
  <si>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</si>
  <si>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</si>
  <si>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</si>
  <si>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</si>
  <si>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</si>
  <si>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</si>
  <si>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</si>
  <si>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</si>
  <si>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</si>
  <si>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</si>
  <si>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</si>
  <si>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</si>
  <si>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</si>
  <si>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</si>
  <si>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</si>
  <si>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</si>
  <si>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</si>
  <si>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</si>
  <si>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</si>
  <si>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</si>
  <si>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</si>
  <si>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</si>
  <si>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</si>
  <si>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</si>
  <si>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</si>
  <si>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</si>
  <si>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</si>
  <si>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</si>
  <si>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</si>
  <si>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</si>
  <si>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</si>
  <si>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</si>
  <si>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</si>
  <si>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</si>
  <si>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</si>
  <si>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</si>
  <si>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</si>
  <si>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</si>
  <si>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</si>
  <si>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</si>
  <si>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</si>
  <si>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</si>
  <si>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</si>
  <si>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</si>
  <si>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</si>
  <si>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</si>
  <si>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</si>
  <si>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</si>
  <si>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</si>
  <si>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</si>
  <si>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</si>
  <si>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</si>
  <si>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</si>
  <si>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</si>
  <si>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</si>
  <si>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</si>
  <si>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</si>
  <si>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</si>
  <si>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</si>
  <si>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</si>
  <si>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</si>
  <si>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</si>
  <si>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</si>
  <si>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</si>
  <si>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</si>
  <si>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</si>
  <si>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</si>
  <si>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</si>
  <si>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</si>
  <si>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</si>
  <si>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</si>
  <si>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</si>
  <si>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</si>
  <si>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</si>
  <si>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</si>
  <si>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</si>
  <si>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</si>
  <si>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</si>
  <si>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</si>
  <si>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</si>
  <si>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</si>
  <si>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</si>
  <si>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</si>
  <si>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</si>
  <si>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</si>
  <si>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</si>
  <si>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</si>
  <si>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</si>
  <si>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</si>
  <si>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</si>
  <si>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</si>
  <si>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</si>
  <si>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</si>
  <si>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</si>
  <si>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</si>
  <si>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</si>
  <si>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</si>
  <si>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</si>
  <si>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</si>
  <si>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</si>
  <si>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</si>
  <si>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</si>
  <si>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</si>
  <si>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</si>
  <si>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</si>
  <si>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</si>
  <si>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</si>
  <si>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</si>
  <si>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</si>
  <si>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</si>
  <si>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</si>
  <si>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</si>
  <si>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</si>
  <si>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</si>
  <si>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</si>
  <si>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</si>
  <si>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</si>
  <si>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</si>
  <si>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</si>
  <si>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</si>
  <si>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</si>
  <si>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</si>
  <si>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</si>
  <si>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</si>
  <si>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</si>
  <si>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</si>
  <si>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</si>
  <si>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</si>
  <si>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</si>
  <si>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</si>
  <si>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</si>
  <si>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</si>
  <si>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</si>
  <si>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</si>
  <si>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</si>
  <si>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</si>
  <si>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</si>
  <si>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</si>
  <si>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</si>
  <si>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</si>
  <si>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</si>
  <si>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</si>
  <si>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</si>
  <si>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</si>
  <si>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</si>
  <si>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</si>
  <si>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</si>
  <si>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</si>
  <si>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</si>
  <si>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</si>
  <si>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</si>
  <si>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</si>
  <si>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</si>
  <si>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</si>
  <si>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</si>
  <si>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</si>
  <si>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</si>
  <si>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</si>
  <si>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</si>
  <si>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</si>
  <si>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</si>
  <si>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</si>
  <si>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</si>
  <si>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</si>
  <si>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</si>
  <si>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</si>
  <si>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</si>
  <si>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</si>
  <si>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</si>
  <si>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</si>
  <si>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</si>
  <si>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</si>
  <si>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</si>
  <si>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</si>
  <si>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</si>
  <si>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</si>
  <si>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</si>
  <si>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</si>
  <si>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</si>
  <si>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</si>
  <si>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</si>
  <si>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</si>
  <si>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</si>
  <si>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</si>
  <si>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</si>
  <si>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</si>
  <si>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</si>
  <si>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</si>
  <si>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</si>
  <si>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</si>
  <si>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</si>
  <si>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</si>
  <si>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</si>
  <si>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</si>
  <si>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</si>
  <si>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</si>
  <si>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</si>
  <si>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</si>
  <si>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</si>
  <si>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</si>
  <si>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</si>
  <si>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</si>
  <si>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</si>
  <si>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</si>
  <si>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</si>
  <si>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</si>
  <si>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</si>
  <si>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</si>
  <si>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</si>
  <si>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</si>
  <si>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</si>
  <si>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</si>
  <si>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</si>
  <si>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</si>
  <si>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</si>
  <si>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</si>
  <si>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</si>
  <si>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</si>
  <si>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</si>
  <si>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</si>
  <si>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</si>
  <si>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</si>
  <si>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</si>
  <si>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</si>
  <si>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</si>
  <si>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</si>
  <si>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</si>
  <si>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</si>
  <si>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</si>
  <si>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</si>
  <si>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</si>
  <si>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</si>
  <si>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</si>
  <si>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</si>
  <si>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</si>
  <si>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</si>
  <si>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</si>
  <si>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</si>
  <si>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</si>
  <si>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</si>
  <si>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</si>
  <si>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</si>
  <si>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</si>
  <si>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</si>
  <si>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</si>
  <si>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</si>
  <si>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</si>
  <si>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</si>
  <si>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</si>
  <si>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</si>
  <si>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</si>
  <si>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</si>
  <si>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</si>
  <si>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</si>
  <si>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</si>
  <si>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</si>
  <si>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</si>
  <si>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</si>
  <si>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</si>
  <si>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</si>
  <si>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</si>
  <si>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</si>
  <si>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</si>
  <si>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</si>
  <si>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</si>
  <si>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</si>
  <si>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</si>
  <si>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</si>
  <si>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</si>
  <si>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</si>
  <si>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</si>
  <si>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</si>
  <si>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</si>
  <si>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</si>
  <si>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</si>
  <si>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</si>
  <si>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</si>
  <si>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</si>
  <si>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</si>
  <si>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</si>
  <si>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</si>
  <si>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</si>
  <si>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</si>
  <si>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</si>
  <si>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</si>
  <si>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</si>
  <si>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</si>
  <si>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</si>
  <si>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</si>
  <si>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</si>
  <si>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</si>
  <si>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</si>
  <si>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</si>
  <si>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</si>
  <si>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</si>
  <si>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</si>
  <si>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</si>
  <si>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</si>
  <si>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</si>
  <si>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</si>
  <si>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</si>
  <si>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</si>
  <si>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</si>
  <si>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</si>
  <si>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</si>
  <si>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</si>
  <si>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</si>
  <si>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</si>
  <si>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</si>
  <si>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</si>
  <si>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</si>
  <si>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</si>
  <si>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</si>
  <si>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</si>
  <si>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</si>
  <si>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</si>
  <si>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</si>
  <si>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</si>
  <si>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</si>
  <si>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</si>
  <si>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</si>
  <si>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</si>
  <si>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</si>
  <si>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</si>
  <si>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</si>
  <si>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</si>
  <si>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</si>
  <si>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</si>
  <si>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</si>
  <si>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</si>
  <si>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</si>
  <si>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</si>
  <si>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</si>
  <si>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</si>
  <si>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</si>
  <si>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</si>
  <si>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</si>
  <si>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</si>
  <si>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</si>
  <si>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</si>
  <si>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</si>
  <si>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</si>
  <si>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</si>
  <si>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</si>
  <si>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</si>
  <si>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</si>
  <si>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</si>
  <si>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</si>
  <si>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</si>
  <si>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</si>
  <si>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</si>
  <si>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</si>
  <si>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</si>
  <si>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</si>
  <si>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</si>
  <si>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</si>
  <si>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</si>
  <si>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</si>
  <si>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</si>
  <si>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</si>
  <si>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</si>
  <si>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</si>
  <si>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</si>
  <si>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</si>
  <si>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</si>
  <si>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</si>
  <si>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</si>
  <si>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</si>
  <si>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</si>
  <si>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</si>
  <si>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</si>
  <si>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</si>
  <si>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</si>
  <si>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</si>
  <si>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</si>
  <si>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</si>
  <si>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</si>
  <si>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</si>
  <si>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</si>
  <si>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</si>
  <si>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</si>
  <si>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</si>
  <si>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</si>
  <si>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</si>
  <si>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</si>
  <si>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</si>
  <si>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</si>
  <si>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</si>
  <si>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</si>
  <si>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</si>
  <si>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</si>
  <si>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</si>
  <si>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</si>
  <si>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</si>
  <si>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</si>
  <si>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</si>
  <si>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</si>
  <si>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</si>
  <si>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</si>
  <si>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</si>
  <si>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</si>
  <si>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</si>
  <si>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</si>
  <si>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</si>
  <si>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</si>
  <si>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</si>
  <si>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</si>
  <si>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</si>
  <si>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</si>
  <si>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</si>
  <si>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</si>
  <si>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</si>
  <si>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</si>
  <si>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</si>
  <si>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</si>
  <si>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</si>
  <si>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</si>
  <si>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</si>
  <si>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</si>
  <si>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</si>
  <si>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</si>
  <si>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</si>
  <si>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</si>
  <si>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</si>
  <si>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</si>
  <si>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</si>
  <si>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</si>
  <si>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</si>
  <si>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</si>
  <si>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</si>
  <si>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</si>
  <si>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</si>
  <si>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</si>
  <si>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</si>
  <si>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</si>
  <si>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</si>
  <si>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</si>
  <si>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</si>
  <si>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</si>
  <si>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</si>
  <si>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</si>
  <si>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</si>
  <si>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</si>
  <si>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</si>
  <si>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</si>
  <si>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</si>
  <si>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</si>
  <si>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</si>
  <si>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</si>
  <si>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</si>
  <si>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</si>
  <si>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</si>
  <si>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</si>
  <si>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</si>
  <si>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</si>
  <si>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</si>
  <si>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</si>
  <si>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</si>
  <si>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</si>
  <si>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</si>
  <si>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</si>
  <si>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</si>
  <si>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</si>
  <si>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</si>
  <si>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</si>
  <si>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</si>
  <si>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</si>
  <si>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</si>
  <si>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</si>
  <si>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</si>
  <si>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</si>
  <si>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</si>
  <si>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</si>
  <si>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</si>
  <si>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</si>
  <si>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</si>
  <si>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</si>
  <si>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</si>
  <si>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</si>
  <si>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</si>
  <si>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</si>
  <si>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</si>
  <si>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</si>
  <si>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</si>
  <si>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</si>
  <si>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</si>
  <si>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</si>
  <si>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</si>
  <si>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</si>
  <si>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</si>
  <si>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</si>
  <si>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</si>
  <si>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</si>
  <si>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</si>
  <si>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</si>
  <si>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</si>
  <si>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</si>
  <si>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</si>
  <si>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</si>
  <si>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</si>
  <si>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</si>
  <si>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</si>
  <si>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</si>
  <si>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</si>
  <si>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</si>
  <si>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</si>
  <si>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</si>
  <si>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</si>
  <si>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</si>
  <si>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</si>
  <si>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</si>
  <si>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</si>
  <si>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</si>
  <si>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</si>
  <si>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</si>
  <si>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</si>
  <si>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</si>
  <si>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</si>
  <si>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</si>
  <si>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</si>
  <si>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</si>
  <si>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</si>
  <si>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</si>
  <si>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</si>
  <si>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</si>
  <si>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</si>
  <si>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</si>
  <si>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</si>
  <si>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</si>
  <si>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</si>
  <si>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</si>
  <si>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</si>
  <si>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</si>
  <si>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</si>
  <si>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</si>
  <si>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</si>
  <si>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</si>
  <si>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</si>
  <si>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</si>
  <si>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</si>
  <si>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</si>
  <si>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</si>
  <si>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</si>
  <si>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</si>
  <si>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</si>
  <si>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</si>
  <si>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</si>
  <si>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</si>
  <si>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</si>
  <si>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</si>
  <si>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</si>
  <si>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</si>
  <si>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</si>
  <si>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</si>
  <si>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</si>
  <si>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</si>
  <si>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</si>
  <si>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</si>
  <si>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</si>
  <si>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</si>
  <si>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</si>
  <si>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</si>
  <si>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</si>
  <si>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</si>
  <si>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</si>
  <si>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</si>
  <si>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</si>
  <si>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</si>
  <si>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</si>
  <si>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</si>
  <si>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</si>
  <si>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</si>
  <si>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</si>
  <si>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</si>
  <si>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</si>
  <si>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</si>
  <si>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</si>
  <si>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</si>
  <si>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</si>
  <si>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</si>
  <si>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</si>
  <si>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</si>
  <si>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</si>
  <si>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</si>
  <si>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</si>
  <si>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</si>
  <si>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</si>
  <si>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</si>
  <si>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</si>
  <si>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</si>
  <si>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</si>
  <si>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</si>
  <si>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</si>
  <si>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</si>
  <si>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</si>
  <si>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</si>
  <si>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</si>
  <si>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</si>
  <si>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</si>
  <si>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</si>
  <si>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</si>
  <si>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</si>
  <si>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</si>
  <si>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</si>
  <si>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</si>
  <si>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</si>
  <si>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</si>
  <si>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</si>
  <si>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</si>
  <si>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</si>
  <si>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</si>
  <si>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</si>
  <si>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</si>
  <si>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</si>
  <si>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</si>
  <si>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</si>
  <si>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</si>
  <si>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</si>
  <si>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</si>
  <si>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</si>
  <si>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</si>
  <si>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</si>
  <si>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</si>
  <si>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</si>
  <si>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</si>
  <si>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</si>
  <si>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</si>
  <si>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</si>
  <si>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</si>
  <si>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</si>
  <si>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</si>
  <si>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</si>
  <si>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</si>
  <si>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</si>
  <si>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</si>
  <si>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</si>
  <si>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</si>
  <si>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</si>
  <si>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</si>
  <si>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</si>
  <si>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</si>
  <si>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</si>
  <si>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</si>
  <si>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</si>
  <si>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</si>
  <si>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</si>
  <si>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</si>
  <si>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</si>
  <si>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</si>
  <si>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</si>
  <si>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</si>
  <si>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</si>
  <si>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</si>
  <si>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</si>
  <si>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</si>
  <si>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</si>
  <si>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</si>
  <si>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</si>
  <si>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</si>
  <si>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</si>
  <si>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</si>
  <si>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</si>
  <si>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</si>
  <si>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</si>
  <si>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</si>
  <si>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</si>
  <si>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</si>
  <si>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</si>
  <si>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</si>
  <si>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</si>
  <si>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</si>
  <si>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</si>
  <si>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</si>
  <si>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</si>
  <si>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</si>
  <si>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</si>
  <si>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</si>
  <si>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</si>
  <si>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</si>
  <si>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</si>
  <si>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</si>
  <si>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</si>
  <si>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</si>
  <si>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</si>
  <si>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</si>
  <si>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</si>
  <si>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</si>
  <si>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</si>
  <si>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</si>
  <si>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</si>
  <si>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</si>
  <si>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</si>
  <si>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</si>
  <si>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</si>
  <si>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</si>
  <si>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</si>
  <si>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</si>
  <si>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</si>
  <si>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</si>
  <si>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</si>
  <si>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</si>
  <si>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</si>
  <si>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</si>
  <si>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</si>
  <si>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</si>
  <si>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</si>
  <si>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</si>
  <si>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</si>
  <si>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</si>
  <si>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</si>
  <si>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</si>
  <si>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</si>
  <si>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</si>
  <si>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</si>
  <si>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</si>
  <si>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</si>
  <si>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</si>
  <si>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</si>
  <si>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</si>
  <si>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</si>
  <si>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</si>
  <si>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</si>
  <si>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</si>
  <si>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</si>
  <si>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</si>
  <si>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</si>
  <si>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</si>
  <si>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</si>
  <si>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</si>
  <si>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</si>
  <si>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</si>
  <si>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</si>
  <si>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</si>
  <si>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</si>
  <si>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</si>
  <si>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</si>
  <si>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</si>
  <si>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</si>
  <si>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</si>
  <si>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</si>
  <si>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</si>
  <si>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</si>
  <si>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</si>
  <si>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</si>
  <si>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</si>
  <si>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</si>
  <si>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</si>
  <si>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</si>
  <si>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</si>
  <si>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</si>
  <si>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</si>
  <si>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</si>
  <si>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</si>
  <si>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</si>
  <si>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</si>
  <si>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</si>
  <si>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</si>
  <si>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</si>
  <si>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</si>
  <si>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</si>
  <si>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</si>
  <si>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</si>
  <si>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</si>
  <si>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</si>
  <si>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</si>
  <si>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</si>
  <si>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</si>
  <si>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</si>
  <si>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</si>
  <si>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</si>
  <si>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</si>
  <si>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</si>
  <si>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</si>
  <si>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</si>
  <si>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</si>
  <si>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</si>
  <si>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</si>
  <si>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</si>
  <si>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</si>
  <si>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</si>
  <si>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</si>
  <si>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</si>
  <si>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</si>
  <si>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</si>
  <si>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</si>
  <si>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</si>
  <si>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</si>
  <si>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</si>
  <si>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</si>
  <si>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</si>
  <si>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</si>
  <si>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</si>
  <si>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</si>
  <si>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</si>
  <si>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</si>
  <si>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</si>
  <si>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</si>
  <si>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</si>
  <si>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</si>
  <si>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</si>
  <si>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</si>
  <si>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</si>
  <si>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</si>
  <si>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</si>
  <si>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</si>
  <si>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</si>
  <si>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</si>
  <si>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</si>
  <si>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</si>
  <si>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</si>
  <si>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</si>
  <si>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</si>
  <si>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</si>
  <si>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</si>
  <si>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</si>
  <si>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</si>
  <si>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</si>
  <si>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</si>
  <si>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</si>
  <si>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</si>
  <si>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</si>
  <si>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</si>
  <si>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</si>
  <si>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</si>
  <si>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</si>
  <si>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</si>
  <si>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</si>
  <si>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</si>
  <si>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</si>
  <si>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</si>
  <si>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</si>
  <si>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</si>
  <si>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</si>
  <si>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</si>
  <si>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</si>
  <si>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</si>
  <si>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</si>
  <si>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</si>
  <si>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</si>
  <si>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</si>
  <si>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</si>
  <si>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</si>
  <si>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</si>
  <si>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</si>
  <si>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</si>
  <si>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</si>
  <si>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</si>
  <si>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</si>
  <si>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</si>
  <si>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</si>
  <si>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</si>
  <si>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</si>
  <si>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</si>
  <si>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</si>
  <si>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</si>
  <si>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</si>
  <si>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</si>
  <si>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</si>
  <si>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</si>
  <si>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</si>
  <si>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</si>
  <si>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</si>
  <si>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</si>
  <si>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</si>
  <si>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</si>
  <si>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</si>
  <si>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</si>
  <si>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</si>
  <si>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</si>
  <si>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</si>
  <si>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</si>
  <si>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</si>
  <si>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</si>
  <si>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</si>
  <si>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</si>
  <si>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</si>
  <si>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</si>
  <si>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</si>
  <si>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</si>
  <si>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</si>
  <si>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</si>
  <si>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</si>
  <si>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</si>
  <si>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</si>
  <si>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</si>
  <si>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</si>
  <si>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</si>
  <si>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</si>
  <si>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</si>
  <si>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</si>
  <si>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</si>
  <si>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</si>
  <si>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</si>
  <si>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</si>
  <si>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</si>
  <si>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</si>
  <si>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</si>
  <si>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</si>
  <si>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</si>
  <si>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</si>
  <si>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</si>
  <si>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</si>
  <si>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</si>
  <si>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</si>
  <si>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</si>
  <si>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</si>
  <si>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</si>
  <si>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</si>
  <si>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</si>
  <si>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</si>
  <si>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</si>
  <si>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</si>
  <si>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</si>
  <si>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</si>
  <si>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</si>
  <si>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</si>
  <si>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</si>
  <si>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</si>
  <si>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</si>
  <si>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</si>
  <si>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</si>
  <si>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</si>
  <si>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</si>
  <si>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</si>
  <si>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</si>
  <si>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</si>
  <si>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</si>
  <si>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</si>
  <si>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</si>
  <si>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</si>
  <si>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</si>
  <si>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</si>
  <si>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</si>
  <si>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</si>
  <si>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</si>
  <si>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</si>
  <si>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</si>
  <si>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</si>
  <si>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</si>
  <si>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</si>
  <si>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</si>
  <si>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</si>
  <si>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</si>
  <si>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</si>
  <si>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</si>
  <si>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</si>
  <si>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</si>
  <si>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</si>
  <si>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</si>
  <si>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</si>
  <si>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</si>
  <si>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</si>
  <si>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</si>
  <si>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</si>
  <si>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</si>
  <si>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</si>
  <si>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</si>
  <si>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</si>
  <si>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</si>
  <si>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</si>
  <si>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</si>
  <si>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</si>
  <si>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</si>
  <si>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</si>
  <si>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</si>
  <si>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</si>
  <si>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</si>
  <si>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</si>
  <si>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</si>
  <si>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</si>
  <si>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</si>
  <si>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</si>
  <si>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</si>
  <si>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</si>
  <si>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</si>
  <si>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</si>
  <si>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</si>
  <si>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</si>
  <si>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</si>
  <si>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</si>
  <si>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</si>
  <si>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</si>
  <si>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</si>
  <si>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</si>
  <si>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</si>
  <si>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</si>
  <si>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</si>
  <si>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</si>
  <si>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</si>
  <si>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</si>
  <si>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</si>
  <si>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</si>
  <si>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</si>
  <si>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</si>
  <si>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</si>
  <si>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</si>
  <si>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</si>
  <si>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</si>
  <si>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</si>
  <si>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</si>
  <si>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</si>
  <si>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</si>
  <si>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</si>
  <si>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</si>
  <si>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</si>
  <si>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</si>
  <si>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</si>
  <si>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</si>
  <si>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</si>
  <si>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</si>
  <si>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</si>
  <si>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</si>
  <si>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</si>
  <si>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</si>
  <si>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</si>
  <si>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</si>
  <si>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</si>
  <si>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</si>
  <si>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</si>
  <si>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</si>
  <si>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</si>
  <si>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</si>
  <si>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</si>
  <si>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</si>
  <si>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</si>
  <si>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</si>
  <si>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</si>
  <si>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</si>
  <si>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</si>
  <si>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</si>
  <si>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</si>
  <si>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</si>
  <si>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</si>
  <si>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</si>
  <si>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</si>
  <si>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</si>
  <si>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</si>
  <si>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</si>
  <si>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</si>
  <si>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</si>
  <si>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</si>
  <si>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</si>
  <si>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</si>
  <si>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</si>
  <si>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</si>
  <si>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</si>
  <si>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</si>
  <si>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</si>
  <si>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</si>
  <si>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</si>
  <si>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</si>
  <si>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</si>
  <si>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</si>
  <si>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</si>
  <si>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</si>
  <si>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</si>
  <si>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</si>
  <si>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</si>
  <si>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</si>
  <si>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</si>
  <si>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</si>
  <si>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</si>
  <si>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</si>
  <si>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</si>
  <si>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</si>
  <si>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</si>
  <si>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</si>
  <si>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</si>
  <si>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</si>
  <si>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</si>
  <si>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</si>
  <si>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</si>
  <si>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</si>
  <si>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</si>
  <si>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</si>
  <si>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</si>
  <si>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</si>
  <si>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</si>
  <si>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</si>
  <si>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</si>
  <si>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</si>
  <si>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</si>
  <si>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</si>
  <si>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</si>
  <si>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</si>
  <si>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</si>
  <si>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</si>
  <si>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</si>
  <si>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</si>
  <si>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</si>
  <si>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</si>
  <si>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</si>
  <si>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</si>
  <si>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</si>
  <si>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</si>
  <si>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</si>
  <si>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</si>
  <si>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</si>
  <si>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</si>
  <si>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</si>
  <si>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</si>
  <si>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</si>
  <si>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</si>
  <si>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</si>
  <si>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</si>
  <si>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</si>
  <si>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</si>
  <si>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</si>
  <si>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</si>
  <si>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</si>
  <si>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</si>
  <si>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</si>
  <si>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</si>
  <si>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</si>
  <si>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</si>
  <si>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</si>
  <si>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</si>
  <si>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</si>
  <si>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</si>
  <si>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</si>
  <si>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</si>
  <si>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</si>
  <si>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</si>
  <si>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</si>
  <si>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</si>
  <si>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</si>
  <si>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</si>
  <si>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</si>
  <si>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</si>
  <si>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</si>
  <si>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</si>
  <si>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</si>
  <si>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</si>
  <si>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</si>
  <si>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</si>
  <si>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</si>
  <si>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</si>
  <si>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</si>
  <si>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</si>
  <si>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</si>
  <si>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</si>
  <si>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</si>
  <si>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</si>
  <si>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</si>
  <si>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</si>
  <si>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</si>
  <si>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</si>
  <si>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</si>
  <si>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</si>
  <si>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</si>
  <si>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</si>
  <si>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</si>
  <si>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</si>
  <si>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</si>
  <si>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</si>
  <si>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</si>
  <si>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</si>
  <si>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</si>
  <si>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</si>
  <si>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</si>
  <si>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</si>
  <si>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</si>
  <si>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</si>
  <si>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</si>
  <si>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</si>
  <si>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</si>
  <si>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</si>
  <si>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</si>
  <si>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</si>
  <si>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</si>
  <si>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</si>
  <si>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</si>
  <si>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</si>
  <si>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</si>
  <si>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</si>
  <si>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</si>
  <si>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</si>
  <si>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</si>
  <si>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</si>
  <si>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</si>
  <si>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</si>
  <si>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</si>
  <si>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</si>
  <si>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</si>
  <si>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</si>
  <si>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</si>
  <si>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</si>
  <si>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</si>
  <si>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</si>
  <si>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</si>
  <si>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</si>
  <si>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</si>
  <si>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</si>
  <si>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</si>
  <si>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</si>
  <si>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</si>
  <si>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</si>
  <si>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</si>
  <si>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</si>
  <si>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</si>
  <si>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</si>
  <si>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</si>
  <si>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</si>
  <si>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</si>
  <si>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</si>
  <si>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</si>
  <si>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</si>
  <si>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</si>
  <si>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</si>
  <si>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</si>
  <si>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</si>
  <si>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</si>
  <si>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</si>
  <si>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</si>
  <si>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</si>
  <si>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</si>
  <si>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</si>
  <si>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</si>
  <si>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</si>
  <si>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</si>
  <si>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</si>
  <si>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</si>
  <si>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</si>
  <si>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</si>
  <si>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</si>
  <si>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</si>
  <si>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</si>
  <si>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</si>
  <si>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</si>
  <si>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</si>
  <si>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</si>
  <si>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</si>
  <si>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</si>
  <si>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</si>
  <si>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</si>
  <si>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</si>
  <si>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</si>
  <si>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</si>
  <si>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</si>
  <si>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</si>
  <si>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</si>
  <si>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</si>
  <si>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</si>
  <si>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</si>
  <si>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</si>
  <si>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</si>
  <si>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</si>
  <si>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</si>
  <si>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</si>
  <si>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</si>
  <si>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</si>
  <si>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</si>
  <si>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</si>
  <si>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</si>
  <si>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</si>
  <si>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</si>
  <si>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</si>
  <si>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</si>
  <si>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</si>
  <si>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</si>
  <si>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</si>
  <si>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</si>
  <si>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</si>
  <si>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</si>
  <si>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</si>
  <si>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</si>
  <si>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</si>
  <si>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</si>
  <si>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</si>
  <si>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</si>
  <si>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</si>
  <si>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</si>
  <si>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</si>
  <si>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</si>
  <si>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</si>
  <si>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</si>
  <si>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</si>
  <si>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</si>
  <si>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</si>
  <si>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</si>
  <si>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</si>
  <si>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</si>
  <si>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</si>
  <si>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</si>
  <si>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</si>
  <si>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</si>
  <si>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</si>
  <si>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</si>
  <si>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</si>
  <si>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</si>
  <si>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</si>
  <si>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</si>
  <si>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</si>
  <si>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</si>
  <si>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</si>
  <si>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</si>
  <si>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</si>
  <si>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</si>
  <si>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</si>
  <si>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</si>
  <si>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</si>
  <si>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</si>
  <si>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</si>
  <si>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</si>
  <si>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</si>
  <si>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</si>
  <si>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</si>
  <si>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</si>
  <si>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</si>
  <si>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</si>
  <si>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</si>
  <si>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</si>
  <si>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</si>
  <si>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</si>
  <si>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</si>
  <si>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</si>
  <si>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</si>
  <si>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</si>
  <si>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</si>
  <si>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</si>
  <si>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</si>
  <si>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</si>
  <si>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</si>
  <si>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</si>
  <si>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</si>
  <si>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</si>
  <si>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</si>
  <si>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</si>
  <si>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</si>
  <si>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</si>
  <si>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</si>
  <si>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</si>
  <si>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</si>
  <si>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</si>
  <si>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</si>
  <si>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</si>
  <si>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</si>
  <si>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</si>
  <si>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</si>
  <si>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</si>
  <si>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</si>
  <si>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</si>
  <si>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</si>
  <si>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</si>
  <si>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</si>
  <si>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</si>
  <si>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</si>
  <si>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</si>
  <si>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</si>
  <si>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</si>
  <si>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</si>
  <si>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</si>
  <si>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</si>
  <si>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</si>
  <si>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</si>
  <si>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</si>
  <si>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</si>
  <si>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</si>
  <si>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</si>
  <si>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</si>
  <si>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</si>
  <si>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</si>
  <si>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</si>
  <si>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</si>
  <si>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</si>
  <si>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</si>
  <si>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</si>
  <si>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</si>
  <si>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</si>
  <si>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</si>
  <si>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</si>
  <si>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</si>
  <si>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</si>
  <si>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</si>
  <si>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</si>
  <si>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</si>
  <si>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</si>
  <si>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</si>
  <si>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</si>
  <si>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</si>
  <si>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</si>
  <si>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</si>
  <si>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</si>
  <si>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</si>
  <si>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</si>
  <si>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</si>
  <si>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</si>
  <si>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</si>
  <si>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</si>
  <si>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</si>
  <si>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</si>
  <si>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</si>
  <si>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</si>
  <si>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</si>
  <si>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</si>
  <si>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</si>
  <si>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</si>
  <si>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</si>
  <si>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</si>
  <si>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</si>
  <si>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</si>
  <si>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</si>
  <si>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</si>
  <si>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</si>
  <si>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</si>
  <si>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</si>
  <si>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</si>
  <si>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</si>
  <si>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</si>
  <si>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</si>
  <si>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</si>
  <si>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</si>
  <si>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</si>
  <si>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</si>
  <si>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</si>
  <si>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</si>
  <si>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</si>
  <si>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</si>
  <si>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</si>
  <si>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</si>
  <si>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</si>
  <si>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</si>
  <si>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</si>
  <si>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</si>
  <si>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</si>
  <si>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</si>
  <si>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</si>
  <si>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</si>
  <si>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</si>
  <si>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</si>
  <si>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</si>
  <si>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</si>
  <si>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</si>
  <si>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</si>
  <si>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</si>
  <si>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</si>
  <si>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</si>
  <si>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</si>
  <si>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</si>
  <si>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</si>
  <si>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</si>
  <si>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</si>
  <si>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</si>
  <si>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</si>
  <si>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</si>
  <si>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</si>
  <si>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</si>
  <si>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</si>
  <si>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</si>
  <si>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</si>
  <si>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</si>
  <si>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</si>
  <si>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</si>
  <si>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</si>
  <si>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</si>
  <si>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</si>
  <si>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</si>
  <si>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</si>
  <si>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</si>
  <si>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</si>
  <si>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</si>
  <si>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</si>
  <si>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</si>
  <si>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</si>
  <si>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</si>
  <si>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</si>
  <si>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</si>
  <si>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</si>
  <si>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</si>
  <si>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</si>
  <si>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</si>
  <si>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</si>
  <si>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</si>
  <si>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</si>
  <si>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</si>
  <si>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</si>
  <si>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</si>
  <si>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</si>
  <si>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</si>
  <si>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</si>
  <si>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</si>
  <si>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</si>
  <si>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</si>
  <si>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</si>
  <si>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</si>
  <si>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</si>
  <si>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</si>
  <si>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</si>
  <si>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</si>
  <si>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</si>
  <si>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</si>
  <si>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</si>
  <si>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</si>
  <si>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</si>
  <si>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</si>
  <si>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</si>
  <si>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</si>
  <si>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</si>
  <si>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</si>
  <si>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</si>
  <si>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</si>
  <si>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</si>
  <si>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</si>
  <si>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</si>
  <si>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</si>
  <si>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</si>
  <si>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</si>
  <si>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</si>
  <si>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</si>
  <si>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</si>
  <si>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</si>
  <si>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</si>
  <si>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</si>
  <si>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</si>
  <si>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</si>
  <si>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</si>
  <si>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</si>
  <si>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</si>
  <si>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</si>
  <si>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</si>
  <si>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</si>
  <si>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</si>
  <si>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</si>
  <si>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</si>
  <si>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</si>
  <si>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</si>
  <si>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</si>
  <si>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</si>
  <si>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</si>
  <si>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</si>
  <si>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</si>
  <si>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</si>
  <si>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</si>
  <si>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</si>
  <si>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</si>
  <si>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</si>
  <si>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</si>
  <si>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</si>
  <si>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</si>
  <si>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</si>
  <si>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</si>
  <si>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</si>
  <si>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</si>
  <si>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</si>
  <si>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</si>
  <si>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</si>
  <si>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</si>
  <si>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</si>
  <si>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</si>
  <si>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</si>
  <si>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</si>
  <si>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</si>
  <si>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</si>
  <si>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</si>
  <si>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</si>
  <si>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</si>
  <si>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</si>
  <si>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</si>
  <si>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</si>
  <si>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</si>
  <si>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</si>
  <si>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</si>
  <si>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</si>
  <si>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</si>
  <si>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</si>
  <si>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</si>
  <si>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</si>
  <si>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</si>
  <si>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</si>
  <si>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</si>
  <si>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</si>
  <si>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</si>
  <si>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</si>
  <si>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</si>
  <si>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</si>
  <si>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</si>
  <si>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</si>
  <si>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</si>
  <si>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</si>
  <si>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</si>
  <si>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</si>
  <si>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</si>
  <si>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</si>
  <si>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</si>
  <si>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</si>
  <si>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</si>
  <si>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</si>
  <si>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</si>
  <si>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</si>
  <si>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</si>
  <si>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</si>
  <si>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</si>
  <si>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</si>
  <si>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</si>
  <si>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</si>
  <si>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</si>
  <si>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</si>
  <si>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</si>
  <si>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</si>
  <si>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</si>
  <si>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</si>
  <si>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</si>
  <si>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</si>
  <si>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</si>
  <si>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</si>
  <si>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</si>
  <si>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</si>
  <si>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</si>
  <si>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</si>
  <si>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</si>
  <si>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</si>
  <si>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</si>
  <si>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</si>
  <si>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</si>
  <si>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</si>
  <si>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</si>
  <si>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</si>
  <si>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</si>
  <si>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</si>
  <si>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</si>
  <si>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</si>
  <si>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</si>
  <si>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</si>
  <si>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</si>
  <si>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</si>
  <si>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</si>
  <si>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</si>
  <si>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</si>
  <si>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</si>
  <si>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</si>
  <si>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</si>
  <si>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</si>
  <si>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</si>
  <si>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</si>
  <si>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</si>
  <si>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</si>
  <si>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</si>
  <si>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</si>
  <si>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</si>
  <si>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</si>
  <si>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</si>
  <si>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</si>
  <si>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</si>
  <si>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</si>
  <si>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</si>
  <si>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</si>
  <si>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</si>
  <si>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</si>
  <si>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</si>
  <si>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</si>
  <si>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</si>
  <si>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</si>
  <si>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</si>
  <si>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</si>
  <si>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</si>
  <si>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</si>
  <si>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</si>
  <si>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</si>
  <si>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</si>
  <si>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</si>
  <si>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</si>
  <si>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</si>
  <si>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</si>
  <si>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</si>
  <si>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</si>
  <si>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</si>
  <si>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</si>
  <si>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</si>
  <si>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</si>
  <si>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</si>
  <si>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</si>
  <si>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</si>
  <si>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</si>
  <si>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</si>
  <si>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</si>
  <si>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</si>
  <si>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</si>
  <si>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</si>
  <si>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</si>
  <si>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</si>
  <si>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</si>
  <si>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</si>
  <si>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</si>
  <si>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</si>
  <si>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</si>
  <si>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</si>
  <si>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</si>
  <si>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</si>
  <si>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</si>
  <si>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</si>
  <si>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</si>
  <si>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</si>
  <si>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</si>
  <si>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</si>
  <si>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</si>
  <si>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</si>
  <si>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</si>
  <si>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</si>
  <si>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</si>
  <si>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</si>
  <si>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</si>
  <si>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</si>
  <si>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</si>
  <si>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</si>
  <si>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</si>
  <si>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</si>
  <si>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</si>
  <si>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</si>
  <si>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</si>
  <si>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</si>
  <si>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</si>
  <si>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</si>
  <si>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</si>
  <si>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</si>
  <si>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</si>
  <si>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</si>
  <si>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</si>
  <si>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</si>
  <si>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</si>
  <si>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</si>
  <si>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</si>
  <si>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</si>
  <si>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</si>
  <si>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</si>
  <si>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</si>
  <si>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</si>
  <si>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</si>
  <si>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</si>
  <si>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</si>
  <si>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</si>
  <si>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</si>
  <si>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</si>
  <si>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</si>
  <si>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</si>
  <si>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</si>
  <si>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</si>
  <si>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</si>
  <si>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</si>
  <si>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</si>
  <si>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</si>
  <si>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</si>
  <si>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</si>
  <si>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</si>
  <si>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</si>
  <si>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</si>
  <si>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</si>
  <si>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</si>
  <si>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</si>
  <si>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</si>
  <si>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</si>
  <si>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</si>
  <si>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</si>
  <si>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</si>
  <si>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</si>
  <si>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</si>
  <si>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</si>
  <si>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</si>
  <si>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</si>
  <si>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</si>
  <si>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</si>
  <si>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</si>
  <si>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</si>
  <si>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</si>
  <si>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</si>
  <si>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</si>
  <si>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</si>
  <si>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</si>
  <si>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</si>
  <si>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</si>
  <si>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</si>
  <si>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</si>
  <si>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</si>
  <si>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</si>
  <si>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</si>
  <si>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</si>
  <si>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</si>
  <si>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</si>
  <si>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</si>
  <si>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</si>
  <si>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</si>
  <si>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</si>
  <si>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</si>
  <si>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</si>
  <si>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</si>
  <si>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</si>
  <si>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</si>
  <si>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</si>
  <si>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</si>
  <si>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</si>
  <si>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</si>
  <si>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</si>
  <si>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</si>
  <si>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</si>
  <si>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</si>
  <si>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</si>
  <si>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</si>
  <si>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</si>
  <si>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</si>
  <si>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</si>
  <si>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</si>
  <si>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</si>
  <si>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</si>
  <si>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</si>
  <si>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</si>
  <si>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</si>
  <si>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</si>
  <si>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</si>
  <si>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</si>
  <si>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</si>
  <si>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</si>
  <si>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</si>
  <si>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</si>
  <si>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</si>
  <si>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</si>
  <si>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</si>
  <si>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</si>
  <si>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</si>
  <si>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</si>
  <si>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</si>
  <si>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</si>
  <si>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</si>
  <si>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</si>
  <si>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</si>
  <si>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</si>
  <si>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</si>
  <si>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</si>
  <si>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</si>
  <si>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</si>
  <si>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</si>
  <si>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</si>
  <si>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</si>
  <si>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</si>
  <si>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</si>
  <si>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</si>
  <si>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</si>
  <si>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</si>
  <si>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</si>
  <si>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</si>
  <si>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</si>
  <si>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</si>
  <si>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</si>
  <si>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</si>
  <si>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</si>
  <si>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</si>
  <si>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</si>
  <si>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</si>
  <si>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</si>
  <si>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</si>
  <si>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</si>
  <si>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</si>
  <si>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</si>
  <si>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</si>
  <si>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</si>
  <si>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</si>
  <si>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</si>
  <si>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</si>
  <si>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</si>
  <si>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</si>
  <si>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</si>
  <si>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</si>
  <si>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</si>
  <si>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</si>
  <si>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</si>
  <si>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</si>
  <si>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</si>
  <si>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</si>
  <si>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</si>
  <si>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</si>
  <si>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</si>
  <si>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</si>
  <si>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</si>
  <si>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</si>
  <si>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</si>
  <si>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</si>
  <si>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</si>
  <si>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</si>
  <si>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</si>
  <si>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</si>
  <si>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</si>
  <si>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</si>
  <si>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</si>
  <si>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</si>
  <si>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</si>
  <si>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</si>
  <si>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</si>
  <si>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</si>
  <si>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</si>
  <si>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</si>
  <si>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</si>
  <si>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</si>
  <si>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</si>
  <si>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</si>
  <si>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</si>
  <si>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</si>
  <si>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</si>
  <si>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</si>
  <si>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</si>
  <si>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</si>
  <si>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</si>
  <si>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</si>
  <si>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</si>
  <si>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</si>
  <si>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</si>
  <si>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</si>
  <si>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</si>
  <si>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</si>
  <si>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</si>
  <si>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</si>
  <si>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</si>
  <si>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</si>
  <si>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</si>
  <si>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</si>
  <si>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</si>
  <si>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</si>
  <si>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</si>
  <si>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</si>
  <si>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</si>
  <si>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</si>
  <si>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</si>
  <si>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</si>
  <si>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</si>
  <si>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</si>
  <si>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</si>
  <si>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</si>
  <si>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</si>
  <si>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</si>
  <si>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</si>
  <si>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</si>
  <si>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</si>
  <si>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</si>
  <si>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</si>
  <si>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</si>
  <si>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</si>
  <si>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</si>
  <si>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</si>
  <si>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</si>
  <si>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</si>
  <si>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</si>
  <si>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</si>
  <si>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</si>
  <si>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</si>
  <si>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</si>
  <si>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</si>
  <si>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</si>
  <si>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</si>
  <si>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</si>
  <si>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</si>
  <si>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</si>
  <si>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</si>
  <si>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</si>
  <si>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</si>
  <si>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</si>
  <si>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</si>
  <si>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</si>
  <si>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</si>
  <si>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</si>
  <si>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</si>
  <si>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</si>
  <si>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</si>
  <si>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</si>
  <si>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</si>
  <si>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</si>
  <si>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</si>
  <si>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</si>
  <si>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</si>
  <si>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</si>
  <si>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</si>
  <si>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</si>
  <si>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</si>
  <si>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</si>
  <si>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</si>
  <si>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</si>
  <si>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</si>
  <si>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</si>
  <si>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</si>
  <si>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</si>
  <si>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</si>
  <si>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</si>
  <si>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</si>
  <si>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</si>
  <si>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</si>
  <si>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</si>
  <si>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</si>
  <si>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</si>
  <si>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</si>
  <si>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</si>
  <si>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</si>
  <si>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</si>
  <si>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</si>
  <si>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</si>
  <si>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</si>
  <si>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</si>
  <si>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</si>
  <si>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</si>
  <si>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</si>
  <si>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</si>
  <si>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</si>
  <si>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</si>
  <si>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</si>
  <si>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</si>
  <si>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</si>
  <si>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</si>
  <si>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</si>
  <si>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</si>
  <si>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</si>
  <si>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</si>
  <si>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</si>
  <si>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</si>
  <si>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</si>
  <si>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</si>
  <si>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</si>
  <si>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</si>
  <si>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</si>
  <si>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</si>
  <si>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</si>
  <si>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</si>
  <si>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</si>
  <si>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</si>
  <si>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</si>
  <si>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</si>
  <si>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</si>
  <si>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</si>
  <si>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</si>
  <si>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</si>
  <si>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</si>
  <si>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</si>
  <si>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</si>
  <si>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</si>
  <si>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</si>
  <si>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</si>
  <si>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</si>
  <si>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</si>
  <si>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</si>
  <si>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</si>
  <si>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</si>
  <si>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</si>
  <si>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</si>
  <si>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</si>
  <si>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</si>
  <si>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</si>
  <si>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</si>
  <si>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</si>
  <si>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</si>
  <si>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</si>
  <si>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</si>
  <si>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</si>
  <si>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</si>
  <si>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</si>
  <si>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</si>
  <si>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</si>
  <si>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</si>
  <si>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</si>
  <si>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</si>
  <si>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</si>
  <si>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</si>
  <si>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</si>
  <si>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</si>
  <si>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</si>
  <si>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</si>
  <si>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</si>
  <si>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</si>
  <si>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</si>
  <si>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</si>
  <si>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</si>
  <si>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</si>
  <si>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</si>
  <si>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</si>
  <si>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</si>
  <si>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</si>
  <si>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</si>
  <si>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</si>
  <si>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</si>
  <si>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</si>
  <si>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</si>
  <si>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</si>
  <si>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</si>
  <si>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</si>
  <si>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</si>
  <si>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</si>
  <si>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</si>
  <si>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</si>
  <si>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</si>
  <si>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</si>
  <si>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</si>
  <si>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</si>
  <si>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</si>
  <si>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</si>
  <si>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</si>
  <si>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</si>
  <si>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</si>
  <si>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</si>
  <si>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</si>
  <si>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</si>
  <si>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</si>
  <si>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</si>
  <si>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</si>
  <si>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</si>
  <si>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</si>
  <si>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</si>
  <si>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</si>
  <si>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</si>
  <si>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</si>
  <si>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</si>
  <si>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</si>
  <si>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</si>
  <si>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</si>
  <si>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</si>
  <si>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</si>
  <si>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</si>
  <si>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</si>
  <si>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</si>
  <si>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</si>
  <si>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</si>
  <si>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</si>
  <si>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</si>
  <si>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</si>
  <si>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</si>
  <si>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</si>
  <si>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</si>
  <si>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</si>
  <si>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</si>
  <si>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</si>
  <si>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</si>
  <si>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</si>
  <si>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</si>
  <si>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</si>
  <si>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</si>
  <si>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</si>
  <si>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</si>
  <si>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</si>
  <si>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</si>
  <si>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</si>
  <si>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</si>
  <si>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</si>
  <si>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</si>
  <si>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</si>
  <si>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</si>
  <si>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</si>
  <si>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</si>
  <si>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</si>
  <si>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</si>
  <si>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</si>
  <si>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</si>
  <si>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</si>
  <si>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</si>
  <si>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</si>
  <si>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</si>
  <si>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</si>
  <si>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</si>
  <si>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</si>
  <si>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</si>
  <si>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</si>
  <si>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</si>
  <si>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</si>
  <si>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</si>
  <si>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</si>
  <si>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</si>
  <si>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</si>
  <si>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</si>
  <si>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</si>
  <si>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</si>
  <si>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</si>
  <si>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</si>
  <si>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</si>
  <si>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</si>
  <si>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</si>
  <si>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</si>
  <si>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</si>
  <si>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</si>
  <si>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</si>
  <si>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</si>
  <si>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</si>
  <si>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</si>
  <si>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</si>
  <si>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</si>
  <si>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</si>
  <si>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</si>
  <si>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</si>
  <si>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</si>
  <si>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</si>
  <si>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</si>
  <si>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</si>
  <si>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</si>
  <si>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</si>
  <si>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</si>
  <si>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</si>
  <si>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</si>
  <si>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</si>
  <si>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</si>
  <si>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</si>
  <si>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</si>
  <si>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</si>
  <si>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</si>
  <si>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</si>
  <si>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</si>
  <si>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</si>
  <si>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</si>
  <si>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</si>
  <si>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</si>
  <si>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</si>
  <si>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</si>
  <si>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</si>
  <si>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</si>
  <si>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</si>
  <si>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</si>
  <si>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</si>
  <si>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</si>
  <si>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</si>
  <si>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</si>
  <si>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</si>
  <si>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</si>
  <si>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</si>
  <si>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</si>
  <si>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</si>
  <si>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</si>
  <si>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</si>
  <si>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</si>
  <si>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</si>
  <si>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</si>
  <si>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</si>
  <si>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</si>
  <si>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</si>
  <si>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</si>
  <si>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</si>
  <si>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</si>
  <si>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</si>
  <si>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</si>
  <si>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</si>
  <si>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</si>
  <si>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</si>
  <si>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</si>
  <si>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</si>
  <si>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</si>
  <si>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</si>
  <si>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</si>
  <si>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</si>
  <si>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</si>
  <si>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</si>
  <si>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</si>
  <si>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</si>
  <si>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</si>
  <si>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</si>
  <si>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</si>
  <si>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</si>
  <si>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</si>
  <si>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</si>
  <si>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</si>
  <si>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</si>
  <si>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</si>
  <si>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</si>
  <si>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</si>
  <si>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</si>
  <si>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</si>
  <si>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</si>
  <si>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</si>
  <si>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</si>
  <si>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</si>
  <si>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</si>
  <si>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</si>
  <si>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</si>
  <si>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</si>
  <si>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</si>
  <si>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</si>
  <si>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</si>
  <si>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</si>
  <si>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</si>
  <si>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</si>
  <si>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</si>
  <si>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</si>
  <si>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</si>
  <si>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</si>
  <si>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</si>
  <si>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</si>
  <si>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</si>
  <si>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</si>
  <si>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</si>
  <si>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</si>
  <si>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</si>
  <si>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</si>
  <si>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</si>
  <si>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</si>
  <si>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</si>
  <si>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</si>
  <si>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</si>
  <si>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</si>
  <si>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</si>
  <si>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</si>
  <si>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</si>
  <si>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</si>
  <si>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</si>
  <si>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</si>
  <si>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</si>
  <si>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</si>
  <si>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</si>
  <si>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</si>
  <si>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</si>
  <si>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</si>
  <si>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</si>
  <si>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</si>
  <si>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</si>
  <si>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</si>
  <si>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</si>
  <si>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</si>
  <si>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</si>
  <si>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</si>
  <si>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</si>
  <si>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</si>
  <si>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</si>
  <si>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</si>
  <si>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</si>
  <si>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</si>
  <si>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</si>
  <si>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</si>
  <si>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</si>
  <si>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</si>
  <si>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</si>
  <si>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</si>
  <si>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</si>
  <si>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</si>
  <si>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</si>
  <si>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</si>
  <si>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</si>
  <si>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</si>
  <si>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</si>
  <si>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</si>
  <si>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</si>
  <si>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</si>
  <si>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</si>
  <si>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</si>
  <si>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</si>
  <si>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</si>
  <si>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</si>
  <si>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</si>
  <si>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</si>
  <si>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</si>
  <si>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</si>
  <si>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</si>
  <si>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</si>
  <si>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</si>
  <si>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</si>
  <si>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</si>
  <si>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</si>
  <si>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</si>
  <si>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</si>
  <si>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</si>
  <si>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</si>
  <si>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</si>
  <si>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</si>
  <si>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</si>
  <si>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</si>
  <si>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</si>
  <si>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</si>
  <si>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</si>
  <si>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</si>
  <si>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</si>
  <si>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</si>
  <si>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</si>
  <si>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</si>
  <si>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</si>
  <si>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</si>
  <si>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</si>
  <si>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</si>
  <si>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</si>
  <si>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</si>
  <si>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</si>
  <si>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</si>
  <si>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</si>
  <si>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</si>
  <si>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</si>
  <si>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</si>
  <si>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</si>
  <si>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</si>
  <si>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</si>
  <si>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</si>
  <si>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</si>
  <si>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</si>
  <si>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</si>
  <si>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</si>
  <si>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</si>
  <si>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</si>
  <si>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</si>
  <si>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</si>
  <si>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</si>
  <si>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</si>
  <si>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</si>
  <si>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</si>
  <si>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</si>
  <si>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</si>
  <si>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</si>
  <si>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</si>
  <si>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</si>
  <si>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</si>
  <si>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</si>
  <si>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</si>
  <si>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</si>
  <si>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</si>
  <si>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</si>
  <si>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</si>
  <si>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</si>
  <si>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</si>
  <si>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</si>
  <si>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</si>
  <si>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</si>
  <si>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</si>
  <si>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</si>
  <si>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</si>
  <si>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</si>
  <si>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</si>
  <si>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</si>
  <si>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</si>
  <si>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</si>
  <si>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</si>
  <si>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</si>
  <si>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</si>
  <si>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</si>
  <si>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</si>
  <si>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</si>
  <si>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</si>
  <si>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</si>
  <si>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</si>
  <si>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</si>
  <si>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</si>
  <si>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</si>
  <si>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</si>
  <si>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</si>
  <si>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</si>
  <si>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</si>
  <si>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</si>
  <si>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</si>
  <si>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</si>
  <si>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</si>
  <si>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</si>
  <si>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</si>
  <si>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</si>
  <si>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</si>
  <si>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</si>
  <si>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</si>
  <si>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</si>
  <si>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</si>
  <si>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</si>
  <si>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</si>
  <si>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</si>
  <si>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</si>
  <si>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</si>
  <si>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</si>
  <si>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</si>
  <si>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</si>
  <si>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</si>
  <si>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</si>
  <si>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</si>
  <si>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</si>
  <si>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</si>
  <si>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</si>
  <si>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</si>
  <si>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</si>
  <si>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</si>
  <si>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</si>
  <si>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</si>
  <si>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</si>
  <si>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</si>
  <si>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</si>
  <si>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</si>
  <si>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</si>
  <si>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</si>
  <si>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</si>
  <si>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</si>
  <si>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</si>
  <si>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</si>
  <si>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</si>
  <si>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</si>
  <si>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</si>
  <si>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</si>
  <si>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</si>
  <si>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</si>
  <si>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</si>
  <si>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</si>
  <si>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</si>
  <si>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</si>
  <si>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</si>
  <si>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</si>
  <si>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</si>
  <si>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</si>
  <si>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</si>
  <si>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</si>
  <si>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</si>
  <si>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</si>
  <si>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</si>
  <si>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</si>
  <si>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</si>
  <si>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</si>
  <si>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</si>
  <si>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</si>
  <si>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</si>
  <si>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</si>
  <si>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</si>
  <si>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</si>
  <si>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</si>
  <si>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</si>
  <si>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</si>
  <si>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</si>
  <si>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</si>
  <si>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</si>
  <si>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</si>
  <si>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</si>
  <si>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</si>
  <si>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</si>
  <si>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</si>
  <si>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</si>
  <si>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</si>
  <si>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</si>
  <si>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</si>
  <si>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</si>
  <si>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</si>
  <si>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</si>
  <si>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</si>
  <si>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</si>
  <si>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</si>
  <si>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</si>
  <si>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</si>
  <si>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</si>
  <si>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</si>
  <si>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</si>
  <si>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</si>
  <si>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</si>
  <si>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</si>
  <si>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</si>
  <si>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</si>
  <si>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</si>
  <si>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</si>
  <si>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</si>
  <si>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</si>
  <si>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</si>
  <si>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</si>
  <si>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</si>
  <si>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</si>
  <si>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</si>
  <si>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</si>
  <si>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</si>
  <si>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</si>
  <si>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</si>
  <si>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</si>
  <si>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</si>
  <si>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</si>
  <si>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</si>
  <si>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</si>
  <si>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</si>
  <si>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</si>
  <si>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</si>
  <si>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</si>
  <si>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</si>
  <si>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</si>
  <si>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</si>
  <si>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</si>
  <si>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</si>
  <si>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</si>
  <si>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</si>
  <si>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</si>
  <si>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</si>
  <si>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</si>
  <si>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</si>
  <si>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</si>
  <si>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</si>
  <si>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</si>
  <si>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</si>
  <si>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</si>
  <si>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</si>
  <si>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</si>
  <si>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</si>
  <si>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</si>
  <si>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</si>
  <si>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</si>
  <si>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</si>
  <si>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</si>
  <si>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</si>
  <si>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</si>
  <si>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</si>
  <si>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</si>
  <si>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</si>
  <si>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</si>
  <si>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</si>
  <si>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</si>
  <si>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</si>
  <si>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</si>
  <si>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</si>
  <si>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</si>
  <si>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</si>
  <si>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</si>
  <si>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</si>
  <si>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</si>
  <si>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</si>
  <si>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</si>
  <si>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</si>
  <si>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</si>
  <si>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</si>
  <si>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</si>
  <si>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</si>
  <si>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</si>
  <si>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</si>
  <si>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</si>
  <si>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</si>
  <si>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</si>
  <si>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</si>
  <si>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</si>
  <si>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</si>
  <si>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</si>
  <si>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</si>
  <si>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</si>
  <si>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</si>
  <si>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</si>
  <si>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</si>
  <si>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</si>
  <si>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</si>
  <si>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</si>
  <si>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</si>
  <si>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</si>
  <si>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</si>
  <si>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</si>
  <si>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</si>
  <si>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</si>
  <si>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</si>
  <si>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</si>
  <si>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</si>
  <si>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</si>
  <si>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</si>
  <si>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</si>
  <si>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</si>
  <si>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</si>
  <si>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</si>
  <si>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</si>
  <si>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</si>
  <si>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</si>
  <si>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</si>
  <si>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</si>
  <si>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</si>
  <si>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</si>
  <si>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</si>
  <si>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</si>
  <si>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</si>
  <si>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</si>
  <si>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</si>
  <si>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</si>
  <si>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</si>
  <si>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</si>
  <si>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</si>
  <si>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</si>
  <si>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</si>
  <si>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</si>
  <si>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</si>
  <si>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</si>
  <si>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</si>
  <si>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</si>
  <si>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</si>
  <si>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</si>
  <si>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</si>
  <si>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</si>
  <si>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</si>
  <si>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</si>
  <si>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</si>
  <si>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</si>
  <si>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</si>
  <si>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</si>
  <si>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</si>
  <si>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</si>
  <si>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</si>
  <si>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</si>
  <si>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</si>
  <si>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</si>
  <si>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</si>
  <si>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</si>
  <si>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</si>
  <si>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</si>
  <si>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</si>
  <si>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</si>
  <si>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</si>
  <si>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</si>
  <si>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</si>
  <si>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</si>
  <si>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</si>
  <si>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</si>
  <si>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</si>
  <si>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</si>
  <si>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</si>
  <si>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</si>
  <si>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</si>
  <si>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</si>
  <si>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</si>
  <si>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</si>
  <si>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</si>
  <si>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</si>
  <si>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</si>
  <si>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</si>
  <si>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</si>
  <si>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</si>
  <si>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</si>
  <si>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</si>
  <si>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</si>
  <si>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</si>
  <si>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</si>
  <si>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</si>
  <si>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</si>
  <si>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</si>
  <si>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</si>
  <si>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</si>
  <si>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</si>
  <si>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</si>
  <si>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</si>
  <si>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</si>
  <si>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</si>
  <si>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</si>
  <si>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</si>
  <si>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</si>
  <si>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</si>
  <si>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</si>
  <si>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</si>
  <si>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</si>
  <si>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</si>
  <si>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</si>
  <si>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</si>
  <si>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</si>
  <si>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</si>
  <si>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</si>
  <si>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</si>
  <si>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</si>
  <si>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</si>
  <si>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</si>
  <si>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</si>
  <si>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</si>
  <si>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</si>
  <si>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</si>
  <si>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</si>
  <si>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</si>
  <si>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</si>
  <si>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</si>
  <si>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</si>
  <si>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</si>
  <si>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</si>
  <si>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</si>
  <si>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</si>
  <si>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</si>
  <si>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</si>
  <si>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</si>
  <si>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</si>
  <si>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</si>
  <si>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</si>
  <si>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</si>
  <si>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</si>
  <si>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</si>
  <si>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</si>
  <si>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</si>
  <si>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</si>
  <si>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</si>
  <si>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</si>
  <si>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</si>
  <si>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</si>
  <si>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</si>
  <si>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</si>
  <si>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</si>
  <si>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</si>
  <si>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</si>
  <si>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</si>
  <si>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</si>
  <si>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</si>
  <si>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</si>
  <si>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</si>
  <si>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</si>
  <si>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</si>
  <si>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</si>
  <si>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</si>
  <si>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</si>
  <si>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</si>
  <si>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</si>
  <si>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</si>
  <si>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</si>
  <si>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</si>
  <si>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</si>
  <si>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</si>
  <si>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</si>
  <si>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</si>
  <si>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</si>
  <si>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</si>
  <si>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</si>
  <si>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</si>
  <si>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</si>
  <si>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</si>
  <si>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</si>
  <si>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</si>
  <si>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</si>
  <si>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</si>
  <si>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</si>
  <si>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</si>
  <si>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</si>
  <si>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</si>
  <si>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</si>
  <si>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</si>
  <si>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</si>
  <si>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</si>
  <si>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</si>
  <si>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</si>
  <si>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</si>
  <si>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</si>
  <si>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</si>
  <si>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</si>
  <si>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</si>
  <si>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</si>
  <si>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</si>
  <si>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</si>
  <si>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</si>
  <si>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</si>
  <si>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</si>
  <si>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</si>
  <si>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</si>
  <si>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</si>
  <si>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</si>
  <si>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</si>
  <si>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</si>
  <si>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</si>
  <si>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</si>
  <si>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</si>
  <si>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</si>
  <si>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</si>
  <si>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</si>
  <si>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</si>
  <si>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</si>
  <si>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</si>
  <si>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</si>
  <si>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</si>
  <si>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</si>
  <si>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</si>
  <si>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</si>
  <si>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</si>
  <si>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</si>
  <si>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</si>
  <si>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</si>
  <si>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</si>
  <si>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</si>
  <si>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</si>
  <si>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</si>
  <si>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</si>
  <si>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</si>
  <si>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</si>
  <si>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</si>
  <si>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</si>
  <si>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</si>
  <si>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</si>
  <si>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</si>
  <si>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</si>
  <si>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</si>
  <si>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</si>
  <si>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</si>
  <si>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</si>
  <si>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</si>
  <si>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</si>
  <si>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</si>
  <si>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</si>
  <si>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</si>
  <si>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</si>
  <si>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</si>
  <si>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</si>
  <si>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</si>
  <si>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</si>
  <si>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</si>
  <si>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</si>
  <si>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</si>
  <si>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</si>
  <si>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</si>
  <si>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</si>
  <si>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</si>
  <si>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</si>
  <si>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</si>
  <si>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</si>
  <si>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</si>
  <si>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</si>
  <si>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</si>
  <si>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</si>
  <si>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</si>
  <si>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</si>
  <si>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</si>
  <si>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</si>
  <si>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</si>
  <si>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</si>
  <si>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</si>
  <si>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</si>
  <si>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</si>
  <si>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</si>
  <si>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</si>
  <si>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</si>
  <si>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</si>
  <si>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</si>
  <si>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</si>
  <si>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</si>
  <si>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</si>
  <si>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</si>
  <si>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</si>
  <si>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</si>
  <si>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</si>
  <si>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</si>
  <si>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</si>
  <si>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</si>
  <si>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</si>
  <si>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</si>
  <si>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</si>
  <si>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</si>
  <si>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</si>
  <si>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</si>
  <si>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</si>
  <si>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</si>
  <si>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</si>
  <si>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</si>
  <si>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</si>
  <si>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</si>
  <si>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</si>
  <si>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</si>
  <si>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</si>
  <si>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</si>
  <si>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</si>
  <si>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</si>
  <si>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</si>
  <si>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</si>
  <si>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</si>
  <si>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</si>
  <si>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</si>
  <si>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</si>
  <si>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</si>
  <si>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</si>
  <si>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</si>
  <si>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</si>
  <si>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</si>
  <si>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</si>
  <si>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</si>
  <si>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</si>
  <si>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</si>
  <si>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</si>
  <si>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</si>
  <si>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</si>
  <si>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</si>
  <si>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</si>
  <si>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</si>
  <si>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</si>
  <si>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</si>
  <si>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</si>
  <si>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</si>
  <si>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</si>
  <si>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</si>
  <si>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</si>
  <si>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</si>
  <si>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</si>
  <si>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</si>
  <si>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</si>
  <si>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</si>
  <si>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</si>
  <si>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</si>
  <si>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</si>
  <si>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</si>
  <si>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</si>
  <si>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</si>
  <si>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</si>
  <si>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</si>
  <si>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</si>
  <si>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</si>
  <si>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</si>
  <si>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</si>
  <si>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</si>
  <si>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</si>
  <si>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</si>
  <si>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</si>
  <si>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</si>
  <si>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</si>
  <si>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</si>
  <si>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</si>
  <si>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</si>
  <si>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</si>
  <si>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</si>
  <si>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</si>
  <si>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</si>
  <si>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</si>
  <si>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</si>
  <si>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</si>
  <si>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</si>
  <si>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</si>
  <si>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</si>
  <si>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</si>
  <si>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</si>
  <si>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</si>
  <si>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</si>
  <si>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</si>
  <si>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</si>
  <si>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</si>
  <si>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</si>
  <si>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</si>
  <si>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</si>
  <si>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</si>
  <si>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</si>
  <si>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</si>
  <si>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</si>
  <si>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</si>
  <si>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</si>
  <si>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</si>
  <si>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</si>
  <si>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</si>
  <si>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</si>
  <si>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</si>
  <si>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</si>
  <si>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</si>
  <si>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</si>
  <si>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</si>
  <si>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</si>
  <si>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</si>
  <si>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</si>
  <si>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</si>
  <si>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</si>
  <si>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</si>
  <si>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</si>
  <si>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</si>
  <si>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</si>
  <si>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</si>
  <si>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</si>
  <si>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</si>
  <si>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</si>
  <si>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</si>
  <si>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</si>
  <si>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</si>
  <si>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</si>
  <si>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</si>
  <si>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</si>
  <si>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</si>
  <si>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</si>
  <si>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</si>
  <si>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</si>
  <si>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</si>
  <si>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</si>
  <si>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</si>
  <si>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</si>
  <si>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</si>
  <si>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</si>
  <si>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</si>
  <si>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</si>
  <si>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</si>
  <si>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</si>
  <si>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</si>
  <si>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</si>
  <si>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</si>
  <si>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</si>
  <si>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</si>
  <si>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</si>
  <si>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</si>
  <si>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</si>
  <si>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</si>
  <si>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</si>
  <si>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</si>
  <si>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</si>
  <si>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</si>
  <si>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</si>
  <si>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</si>
  <si>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</si>
  <si>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</si>
  <si>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</si>
  <si>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</si>
  <si>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</si>
  <si>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</si>
  <si>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</si>
  <si>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</si>
  <si>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</si>
  <si>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</si>
  <si>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</si>
  <si>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</si>
  <si>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</si>
  <si>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</si>
  <si>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</si>
  <si>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</si>
  <si>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</si>
  <si>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</si>
  <si>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</si>
  <si>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</si>
  <si>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</si>
  <si>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</si>
  <si>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</si>
  <si>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</si>
  <si>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</si>
  <si>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</si>
  <si>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</si>
  <si>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</si>
  <si>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</si>
  <si>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</si>
  <si>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</si>
  <si>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</si>
  <si>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</si>
  <si>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</si>
  <si>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</si>
  <si>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</si>
  <si>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</si>
  <si>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</si>
  <si>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</si>
  <si>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</si>
  <si>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</si>
  <si>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</si>
  <si>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</si>
  <si>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</si>
  <si>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</si>
  <si>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</si>
  <si>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</si>
  <si>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</si>
  <si>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</si>
  <si>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</si>
  <si>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</si>
  <si>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</si>
  <si>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</si>
  <si>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</si>
  <si>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</si>
  <si>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</si>
  <si>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</si>
  <si>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</si>
  <si>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</si>
  <si>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</si>
  <si>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</si>
  <si>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</si>
  <si>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</si>
  <si>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</si>
  <si>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</si>
  <si>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</si>
  <si>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</si>
  <si>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</si>
  <si>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</si>
  <si>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</si>
  <si>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</si>
  <si>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</si>
  <si>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</si>
  <si>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</si>
  <si>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</si>
  <si>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</si>
  <si>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</si>
  <si>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</si>
  <si>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</si>
  <si>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</si>
  <si>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</si>
  <si>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</si>
  <si>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</si>
  <si>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</si>
  <si>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</si>
  <si>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</si>
  <si>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</si>
  <si>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</si>
  <si>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</si>
  <si>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</si>
  <si>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</si>
  <si>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</si>
  <si>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</si>
  <si>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</si>
  <si>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</si>
  <si>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</si>
  <si>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</si>
  <si>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</si>
  <si>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</si>
  <si>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</si>
  <si>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</si>
  <si>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</si>
  <si>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</si>
  <si>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</si>
  <si>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</si>
  <si>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</si>
  <si>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</si>
  <si>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</si>
  <si>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</si>
  <si>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</si>
  <si>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</si>
  <si>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</si>
  <si>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</si>
  <si>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</si>
  <si>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</si>
  <si>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</si>
  <si>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</si>
  <si>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</si>
  <si>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</si>
  <si>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</si>
  <si>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</si>
  <si>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</si>
  <si>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</si>
  <si>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</si>
  <si>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</si>
  <si>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</si>
  <si>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</si>
  <si>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</si>
  <si>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</si>
  <si>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</si>
  <si>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</si>
  <si>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</si>
  <si>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</si>
  <si>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</si>
  <si>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</si>
  <si>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</si>
  <si>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</si>
  <si>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</si>
  <si>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</si>
  <si>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</si>
  <si>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</si>
  <si>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</si>
  <si>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</si>
  <si>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</si>
  <si>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</si>
  <si>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</si>
  <si>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</si>
  <si>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</si>
  <si>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</si>
  <si>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</si>
  <si>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</si>
  <si>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</si>
  <si>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</si>
  <si>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</si>
  <si>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</si>
  <si>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</si>
  <si>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</si>
  <si>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</si>
  <si>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</si>
  <si>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</si>
  <si>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</si>
  <si>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</si>
  <si>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</si>
  <si>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</si>
  <si>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</si>
  <si>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</si>
  <si>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</si>
  <si>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</si>
  <si>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</si>
  <si>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</si>
  <si>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</si>
  <si>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</si>
  <si>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</si>
  <si>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</si>
  <si>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</si>
  <si>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</si>
  <si>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</si>
  <si>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</si>
  <si>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</si>
  <si>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</si>
  <si>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</si>
  <si>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</si>
  <si>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</si>
  <si>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</si>
  <si>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</si>
  <si>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</si>
  <si>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</si>
  <si>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</si>
  <si>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</si>
  <si>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</si>
  <si>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</si>
  <si>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</si>
  <si>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</si>
  <si>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</si>
  <si>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</si>
  <si>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</si>
  <si>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</si>
  <si>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</si>
  <si>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</si>
  <si>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</si>
  <si>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</si>
  <si>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</si>
  <si>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</si>
  <si>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</si>
  <si>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</si>
  <si>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</si>
  <si>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</si>
  <si>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</si>
  <si>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</si>
  <si>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</si>
  <si>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</si>
  <si>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</si>
  <si>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</si>
  <si>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</si>
  <si>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</si>
  <si>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</si>
  <si>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</si>
  <si>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</si>
  <si>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</si>
  <si>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</si>
  <si>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</si>
  <si>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</si>
  <si>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</si>
  <si>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</si>
  <si>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</si>
  <si>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</si>
  <si>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</si>
  <si>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</si>
  <si>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</si>
  <si>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</si>
  <si>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</si>
  <si>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</si>
  <si>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</si>
  <si>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</si>
  <si>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</si>
  <si>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</si>
  <si>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</si>
  <si>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</si>
  <si>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</si>
  <si>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</si>
  <si>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</si>
  <si>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</si>
  <si>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</si>
  <si>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</si>
  <si>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</si>
  <si>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</si>
  <si>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</si>
  <si>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</si>
  <si>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</si>
  <si>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</si>
  <si>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</si>
  <si>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</si>
  <si>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</si>
  <si>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</si>
  <si>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</si>
  <si>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</si>
  <si>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</si>
  <si>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</si>
  <si>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</si>
  <si>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</si>
  <si>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</si>
  <si>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</si>
  <si>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</si>
  <si>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</si>
  <si>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</si>
  <si>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</si>
  <si>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</si>
  <si>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</si>
  <si>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</si>
  <si>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</si>
  <si>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</si>
  <si>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</si>
  <si>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</si>
  <si>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</si>
  <si>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</si>
  <si>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</si>
  <si>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</si>
  <si>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</si>
  <si>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</si>
  <si>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</si>
  <si>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</si>
  <si>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</si>
  <si>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</si>
  <si>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</si>
  <si>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</si>
  <si>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</si>
  <si>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</si>
  <si>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</si>
  <si>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</si>
  <si>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</si>
  <si>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</si>
  <si>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</si>
  <si>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</si>
  <si>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</si>
  <si>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</si>
  <si>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</si>
  <si>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</si>
  <si>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</si>
  <si>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</si>
  <si>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</si>
  <si>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</si>
  <si>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</si>
  <si>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</si>
  <si>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</si>
  <si>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</si>
  <si>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</si>
  <si>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</si>
  <si>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</si>
  <si>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</si>
  <si>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</si>
  <si>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</si>
  <si>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</si>
  <si>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</si>
  <si>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</si>
  <si>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</si>
  <si>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</si>
  <si>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</si>
  <si>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</si>
  <si>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</si>
  <si>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</si>
  <si>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</si>
  <si>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</si>
  <si>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</si>
  <si>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</si>
  <si>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</si>
  <si>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</si>
  <si>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</si>
  <si>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</si>
  <si>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</si>
  <si>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</si>
  <si>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</si>
  <si>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</si>
  <si>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</si>
  <si>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</si>
  <si>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</si>
  <si>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</si>
  <si>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</si>
  <si>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</si>
  <si>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</si>
  <si>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</si>
  <si>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</si>
  <si>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</si>
  <si>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</si>
  <si>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</si>
  <si>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</si>
  <si>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</si>
  <si>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</si>
  <si>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</si>
  <si>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</si>
  <si>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</si>
  <si>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</si>
  <si>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</si>
  <si>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</si>
  <si>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</si>
  <si>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</si>
  <si>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</si>
  <si>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</si>
  <si>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</si>
  <si>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</si>
  <si>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</si>
  <si>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</si>
  <si>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</si>
  <si>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</si>
  <si>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</si>
  <si>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</si>
  <si>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</si>
  <si>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</si>
  <si>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</si>
  <si>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</si>
  <si>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</si>
  <si>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</si>
  <si>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</si>
  <si>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</si>
  <si>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</si>
  <si>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</si>
  <si>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</si>
  <si>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</si>
  <si>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</si>
  <si>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</si>
  <si>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</si>
  <si>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</si>
  <si>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</si>
  <si>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</si>
  <si>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</si>
  <si>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</si>
  <si>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</si>
  <si>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</si>
  <si>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</si>
  <si>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</si>
  <si>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</si>
  <si>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</si>
  <si>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</si>
  <si>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</si>
  <si>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</si>
  <si>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</si>
  <si>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</si>
  <si>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</si>
  <si>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</si>
  <si>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</si>
  <si>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</si>
  <si>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</si>
  <si>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</si>
  <si>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</si>
  <si>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</si>
  <si>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</si>
  <si>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</si>
  <si>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</si>
  <si>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</si>
  <si>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</si>
  <si>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</si>
  <si>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</si>
  <si>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</si>
  <si>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</si>
  <si>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</si>
  <si>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</si>
  <si>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</si>
  <si>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</si>
  <si>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</si>
  <si>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</si>
  <si>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</si>
  <si>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</si>
  <si>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</si>
  <si>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</si>
  <si>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</si>
  <si>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</si>
  <si>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</si>
  <si>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</si>
  <si>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</si>
  <si>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</si>
  <si>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</si>
  <si>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</si>
  <si>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</si>
  <si>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</si>
  <si>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</si>
  <si>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</si>
  <si>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</si>
  <si>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</si>
  <si>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</si>
  <si>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</si>
  <si>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</si>
  <si>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</si>
  <si>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</si>
  <si>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</si>
  <si>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</si>
  <si>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</si>
  <si>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</si>
  <si>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</si>
  <si>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</si>
  <si>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</si>
  <si>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</si>
  <si>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</si>
  <si>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</si>
  <si>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</si>
  <si>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</si>
  <si>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</si>
  <si>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</si>
  <si>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</si>
  <si>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</si>
  <si>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</si>
  <si>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</si>
  <si>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</si>
  <si>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</si>
  <si>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</si>
  <si>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</si>
  <si>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</si>
  <si>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</si>
  <si>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</si>
  <si>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</si>
  <si>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</si>
  <si>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</si>
  <si>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</si>
  <si>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</si>
  <si>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</si>
  <si>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</si>
  <si>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</si>
  <si>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</si>
  <si>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</si>
  <si>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</si>
  <si>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</si>
  <si>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</si>
  <si>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</si>
  <si>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</si>
  <si>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</si>
  <si>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</si>
  <si>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</si>
  <si>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</si>
  <si>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</si>
  <si>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</si>
  <si>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</si>
  <si>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</si>
  <si>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</si>
  <si>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</si>
  <si>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</si>
  <si>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</si>
  <si>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</si>
  <si>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</si>
  <si>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</si>
  <si>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</si>
  <si>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</si>
  <si>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</si>
  <si>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</si>
  <si>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</si>
  <si>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</si>
  <si>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</si>
  <si>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</si>
  <si>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</si>
  <si>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</si>
  <si>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</si>
  <si>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</si>
  <si>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</si>
  <si>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</si>
  <si>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</si>
  <si>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</si>
  <si>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</si>
  <si>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</si>
  <si>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</si>
  <si>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</si>
  <si>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</si>
  <si>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</si>
  <si>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</si>
  <si>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</si>
  <si>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</si>
  <si>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</si>
  <si>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</si>
  <si>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</si>
  <si>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</si>
  <si>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</si>
  <si>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</si>
  <si>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</si>
  <si>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</si>
  <si>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</si>
  <si>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</si>
  <si>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</si>
  <si>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</si>
  <si>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</si>
  <si>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</si>
  <si>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</si>
  <si>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</si>
  <si>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</si>
  <si>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</si>
  <si>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</si>
  <si>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</si>
  <si>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</si>
  <si>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</si>
  <si>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</si>
  <si>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</si>
  <si>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</si>
  <si>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</si>
  <si>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</si>
  <si>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</si>
  <si>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</si>
  <si>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</si>
  <si>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</si>
  <si>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</si>
  <si>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</si>
  <si>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</si>
  <si>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</si>
  <si>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</si>
  <si>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</si>
  <si>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</si>
  <si>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</si>
  <si>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</si>
  <si>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</si>
  <si>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</si>
  <si>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</si>
  <si>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</si>
  <si>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</si>
  <si>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</si>
  <si>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</si>
  <si>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</si>
  <si>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</si>
  <si>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</si>
  <si>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</si>
  <si>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</si>
  <si>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</si>
  <si>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</si>
  <si>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</si>
  <si>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</si>
  <si>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</si>
  <si>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</si>
  <si>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</si>
  <si>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</si>
  <si>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</si>
  <si>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</si>
  <si>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</si>
  <si>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</si>
  <si>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</si>
  <si>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</si>
  <si>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</si>
  <si>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</si>
  <si>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</si>
  <si>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</si>
  <si>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</si>
  <si>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</si>
  <si>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</si>
  <si>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</si>
  <si>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</si>
  <si>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</si>
  <si>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</si>
  <si>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</si>
  <si>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</si>
  <si>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</si>
  <si>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</si>
  <si>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</si>
  <si>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</si>
  <si>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</si>
  <si>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</si>
  <si>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</si>
  <si>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</si>
  <si>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</si>
  <si>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</si>
  <si>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</si>
  <si>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</si>
  <si>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</si>
  <si>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</si>
  <si>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</si>
  <si>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</si>
  <si>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</si>
  <si>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</si>
  <si>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</si>
  <si>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</si>
  <si>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</si>
  <si>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</si>
  <si>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</si>
  <si>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</si>
  <si>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</si>
  <si>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</si>
  <si>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</si>
  <si>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</si>
  <si>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</si>
  <si>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</si>
  <si>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</si>
  <si>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</si>
  <si>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</si>
  <si>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</si>
  <si>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</si>
  <si>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</si>
  <si>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</si>
  <si>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</si>
  <si>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</si>
  <si>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</si>
  <si>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</si>
  <si>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</si>
  <si>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</si>
  <si>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</si>
  <si>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</si>
  <si>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</si>
  <si>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</si>
  <si>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</si>
  <si>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</si>
  <si>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</si>
  <si>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</si>
  <si>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</si>
  <si>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</si>
  <si>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</si>
  <si>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</si>
  <si>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</si>
  <si>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</si>
  <si>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</si>
  <si>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</si>
  <si>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</si>
  <si>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</si>
  <si>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</si>
  <si>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</si>
  <si>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</si>
  <si>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</si>
  <si>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</si>
  <si>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</si>
  <si>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</si>
  <si>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</si>
  <si>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</si>
  <si>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</si>
  <si>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</si>
  <si>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</si>
  <si>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</si>
  <si>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</si>
  <si>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</si>
  <si>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</si>
  <si>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</si>
  <si>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</si>
  <si>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</si>
  <si>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</si>
  <si>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</si>
  <si>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</si>
  <si>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</si>
  <si>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</si>
  <si>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</si>
  <si>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</si>
  <si>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</si>
  <si>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</si>
  <si>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</si>
  <si>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</si>
  <si>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</si>
  <si>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</si>
  <si>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</si>
  <si>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</si>
  <si>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</si>
  <si>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</si>
  <si>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</si>
  <si>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</si>
  <si>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</si>
  <si>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</si>
  <si>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</si>
  <si>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</si>
  <si>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</si>
  <si>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</si>
  <si>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</si>
  <si>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</si>
  <si>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</si>
  <si>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</si>
  <si>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</si>
  <si>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</si>
  <si>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</si>
  <si>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</si>
  <si>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</si>
  <si>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</si>
  <si>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</si>
  <si>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</si>
  <si>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</si>
  <si>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</si>
  <si>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</si>
  <si>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</si>
  <si>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</si>
  <si>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</si>
  <si>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</si>
  <si>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</si>
  <si>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</si>
  <si>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</si>
  <si>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</si>
  <si>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</si>
  <si>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</si>
  <si>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</si>
  <si>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</si>
  <si>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</si>
  <si>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</si>
  <si>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</si>
  <si>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</si>
  <si>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</si>
  <si>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</si>
  <si>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</si>
  <si>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</si>
  <si>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</si>
  <si>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</si>
  <si>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</si>
  <si>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</si>
  <si>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</si>
  <si>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</si>
  <si>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</si>
  <si>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</si>
  <si>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</si>
  <si>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</si>
  <si>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</si>
  <si>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</si>
  <si>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</si>
  <si>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</si>
  <si>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</si>
  <si>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</si>
  <si>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</si>
  <si>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</si>
  <si>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</si>
  <si>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</si>
  <si>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</si>
  <si>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</si>
  <si>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</si>
  <si>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</si>
  <si>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</si>
  <si>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</si>
  <si>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</si>
  <si>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</si>
  <si>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</si>
  <si>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</si>
  <si>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</si>
  <si>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</si>
  <si>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</si>
  <si>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</si>
  <si>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</si>
  <si>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</si>
  <si>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</si>
  <si>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</si>
  <si>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</si>
  <si>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</si>
  <si>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</si>
  <si>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</si>
  <si>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</si>
  <si>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</si>
  <si>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</si>
  <si>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</si>
  <si>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</si>
  <si>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</si>
  <si>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</si>
  <si>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</si>
  <si>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</si>
  <si>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</si>
  <si>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</si>
  <si>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</si>
  <si>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</si>
  <si>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</si>
  <si>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</si>
  <si>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</si>
  <si>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</si>
  <si>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</si>
  <si>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</si>
  <si>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</si>
  <si>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</si>
  <si>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</si>
  <si>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</si>
  <si>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</si>
  <si>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</si>
  <si>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</si>
  <si>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</si>
  <si>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</si>
  <si>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</si>
  <si>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</si>
  <si>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</si>
  <si>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</si>
  <si>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</si>
  <si>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</si>
  <si>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</si>
  <si>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</si>
  <si>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</si>
  <si>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</si>
  <si>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</si>
  <si>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</si>
  <si>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</si>
  <si>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</si>
  <si>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</si>
  <si>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</si>
  <si>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</si>
  <si>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</si>
  <si>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</si>
  <si>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</si>
  <si>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</si>
  <si>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</si>
  <si>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</si>
  <si>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</si>
  <si>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</si>
  <si>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</si>
  <si>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</si>
  <si>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</si>
  <si>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</si>
  <si>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</si>
  <si>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</si>
  <si>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</si>
  <si>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</si>
  <si>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</si>
  <si>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</si>
  <si>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</si>
  <si>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</si>
  <si>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</si>
  <si>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</si>
  <si>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</si>
  <si>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</si>
  <si>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</si>
  <si>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</si>
  <si>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</si>
  <si>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</si>
  <si>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</si>
  <si>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</si>
  <si>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</si>
  <si>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</si>
  <si>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</si>
  <si>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</si>
  <si>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</si>
  <si>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</si>
  <si>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</si>
  <si>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</si>
  <si>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</si>
  <si>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</si>
  <si>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</si>
  <si>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</si>
  <si>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</si>
  <si>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</si>
  <si>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</si>
  <si>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</si>
  <si>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</si>
  <si>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</si>
  <si>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</si>
  <si>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</si>
  <si>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</si>
  <si>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</si>
  <si>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</si>
  <si>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</si>
  <si>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</si>
  <si>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</si>
  <si>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</si>
  <si>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</si>
  <si>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</si>
  <si>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</si>
  <si>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</si>
  <si>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</si>
  <si>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</si>
  <si>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</si>
  <si>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</si>
  <si>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</si>
  <si>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</si>
  <si>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</si>
  <si>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</si>
  <si>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</si>
  <si>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</si>
  <si>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</si>
  <si>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</si>
  <si>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</si>
  <si>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</si>
  <si>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</si>
  <si>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</si>
  <si>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</si>
  <si>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</si>
  <si>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</si>
  <si>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</si>
  <si>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</si>
  <si>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</si>
  <si>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</si>
  <si>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</si>
  <si>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</si>
  <si>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</si>
  <si>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</si>
  <si>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</si>
  <si>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</si>
  <si>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</si>
  <si>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</si>
  <si>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</si>
  <si>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</si>
  <si>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</si>
  <si>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</si>
  <si>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</si>
  <si>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</si>
  <si>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</si>
  <si>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</si>
  <si>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</si>
  <si>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</si>
  <si>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</si>
  <si>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</si>
  <si>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</si>
  <si>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</si>
  <si>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</si>
  <si>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</si>
  <si>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</si>
  <si>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</si>
  <si>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</si>
  <si>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</si>
  <si>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</si>
  <si>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</si>
  <si>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</si>
  <si>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</si>
  <si>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</si>
  <si>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</si>
  <si>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</si>
  <si>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</si>
  <si>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</si>
  <si>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</si>
  <si>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</si>
  <si>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</si>
  <si>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</si>
  <si>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</si>
  <si>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</si>
  <si>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</si>
  <si>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</si>
  <si>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</si>
  <si>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</si>
  <si>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</si>
  <si>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</si>
  <si>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</si>
  <si>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</si>
  <si>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</si>
  <si>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</si>
  <si>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</si>
  <si>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</si>
  <si>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</si>
  <si>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</si>
  <si>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</si>
  <si>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</si>
  <si>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</si>
  <si>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</si>
  <si>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</si>
  <si>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</si>
  <si>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</si>
  <si>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</si>
  <si>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</si>
  <si>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</si>
  <si>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</si>
  <si>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</si>
  <si>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</si>
  <si>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</si>
  <si>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</si>
  <si>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</si>
  <si>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</si>
  <si>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</si>
  <si>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</si>
  <si>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</si>
  <si>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</si>
  <si>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</si>
  <si>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</si>
  <si>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</si>
  <si>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</si>
  <si>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</si>
  <si>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</si>
  <si>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</si>
  <si>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</si>
  <si>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</si>
  <si>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</si>
  <si>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</si>
  <si>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</si>
  <si>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</si>
  <si>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</si>
  <si>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</si>
  <si>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</si>
  <si>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</si>
  <si>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</si>
  <si>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</si>
  <si>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</si>
  <si>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</si>
  <si>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</si>
  <si>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</si>
  <si>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</si>
  <si>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</si>
  <si>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</si>
  <si>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</si>
  <si>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</si>
  <si>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</si>
  <si>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</si>
  <si>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</si>
  <si>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</si>
  <si>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</si>
  <si>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</si>
  <si>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</si>
  <si>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</si>
  <si>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</si>
  <si>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</si>
  <si>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</si>
  <si>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</si>
  <si>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</si>
  <si>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</si>
  <si>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</si>
  <si>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</si>
  <si>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</si>
  <si>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</si>
  <si>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</si>
  <si>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</si>
  <si>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</si>
  <si>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</si>
  <si>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</si>
  <si>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</si>
  <si>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</si>
  <si>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</si>
  <si>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</si>
  <si>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</si>
  <si>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</si>
  <si>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</si>
  <si>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</si>
  <si>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</si>
  <si>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</si>
  <si>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</si>
  <si>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</si>
  <si>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</si>
  <si>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</si>
  <si>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</si>
  <si>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</si>
  <si>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</si>
  <si>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</si>
  <si>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</si>
  <si>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</si>
  <si>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</si>
  <si>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</si>
  <si>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</si>
  <si>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</si>
  <si>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</si>
  <si>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</si>
  <si>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</si>
  <si>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</si>
  <si>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</si>
  <si>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</si>
  <si>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</si>
  <si>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</si>
  <si>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</si>
  <si>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</si>
  <si>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</si>
  <si>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</si>
  <si>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</si>
  <si>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</si>
  <si>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</si>
  <si>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</si>
  <si>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</si>
  <si>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</si>
  <si>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</si>
  <si>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</si>
  <si>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</si>
  <si>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</si>
  <si>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</si>
  <si>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</si>
  <si>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</si>
  <si>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</si>
  <si>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</si>
  <si>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</si>
  <si>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</si>
  <si>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</si>
  <si>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</si>
  <si>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</si>
  <si>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</si>
  <si>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</si>
  <si>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</si>
  <si>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</si>
  <si>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</si>
  <si>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</si>
  <si>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</si>
  <si>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</si>
  <si>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</si>
  <si>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</si>
  <si>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</si>
  <si>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</si>
  <si>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</si>
  <si>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</si>
  <si>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</si>
  <si>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</si>
  <si>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</si>
  <si>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</si>
  <si>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</si>
  <si>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</si>
  <si>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</si>
  <si>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</si>
  <si>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</si>
  <si>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</si>
  <si>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</si>
  <si>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</si>
  <si>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</si>
  <si>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</si>
  <si>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</si>
  <si>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</si>
  <si>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</si>
  <si>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</si>
  <si>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</si>
  <si>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</si>
  <si>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</si>
  <si>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</si>
  <si>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</si>
  <si>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</si>
  <si>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</si>
  <si>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</si>
  <si>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</si>
  <si>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</si>
  <si>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</si>
  <si>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</si>
  <si>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</si>
  <si>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</si>
  <si>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</si>
  <si>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</si>
  <si>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</si>
  <si>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</si>
  <si>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</si>
  <si>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</si>
  <si>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</si>
  <si>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</si>
  <si>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</si>
  <si>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</si>
  <si>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</si>
  <si>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</si>
  <si>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</si>
  <si>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</si>
  <si>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</si>
  <si>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</si>
  <si>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</si>
  <si>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</si>
  <si>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</si>
  <si>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</si>
  <si>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</si>
  <si>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</si>
  <si>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</si>
  <si>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</si>
  <si>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</si>
  <si>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</si>
  <si>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</si>
  <si>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</si>
  <si>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</si>
  <si>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</si>
  <si>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</si>
  <si>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</si>
  <si>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</si>
  <si>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</si>
  <si>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</si>
  <si>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</si>
  <si>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</si>
  <si>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</si>
  <si>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</si>
  <si>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</si>
  <si>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</si>
  <si>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</si>
  <si>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</si>
  <si>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</si>
  <si>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</si>
  <si>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</si>
  <si>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</si>
  <si>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</si>
  <si>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</si>
  <si>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</si>
  <si>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</si>
  <si>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</si>
  <si>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</si>
  <si>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</si>
  <si>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</si>
  <si>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</si>
  <si>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</si>
  <si>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</si>
  <si>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</si>
  <si>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</si>
  <si>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</si>
  <si>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</si>
  <si>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</si>
  <si>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</si>
  <si>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</si>
  <si>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</si>
  <si>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</si>
  <si>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</si>
  <si>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</si>
  <si>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</si>
  <si>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</si>
  <si>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</si>
  <si>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</si>
  <si>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</si>
  <si>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</si>
  <si>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</si>
  <si>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</si>
  <si>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</si>
  <si>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</si>
  <si>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</si>
  <si>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</si>
  <si>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</si>
  <si>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</si>
  <si>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</si>
  <si>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</si>
  <si>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</si>
  <si>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</si>
  <si>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</si>
  <si>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</si>
  <si>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</si>
  <si>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</si>
  <si>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</si>
  <si>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</si>
  <si>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</si>
  <si>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</si>
  <si>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</si>
  <si>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</si>
  <si>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</si>
  <si>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</si>
  <si>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</si>
  <si>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PCM-20251008-00000910</t>
  </si>
  <si>
    <t xml:space="preserve">Restored by PG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</si>
  <si>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</si>
  <si>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</si>
  <si>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</si>
  <si>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</si>
  <si>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</si>
  <si>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</si>
  <si>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PCM-20251008-00001237</t>
  </si>
  <si>
    <t xml:space="preserve">EM team need 35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</si>
  <si>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</si>
  <si>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</si>
  <si>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</si>
  <si>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</si>
  <si>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</si>
  <si>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</si>
  <si>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</si>
  <si>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</si>
  <si>
    <t>TT-20251008-00887 // NA</t>
  </si>
  <si>
    <t>at site TS</t>
  </si>
  <si>
    <t>PCM-20251008-00001224</t>
  </si>
  <si>
    <t xml:space="preserve">ETA 110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</si>
</sst>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0"/>
      <color rgb="FF3F4254"/>
      <name val="Poppins"/>
      <charset val="1"/>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2" fillId="20" borderId="1" xfId="0" applyFont="1" applyFill="1" applyBorder="1" applyAlignment="1">
      <alignment horizontal="center" vertical="center" wrapText="1"/>
    </xf>
    <xf numFmtId="165" fontId="32" fillId="20" borderId="1" xfId="0" applyNumberFormat="1" applyFont="1" applyFill="1" applyBorder="1" applyAlignment="1">
      <alignment horizontal="center" vertical="center" wrapText="1"/>
    </xf>
    <xf numFmtId="164" fontId="32" fillId="20" borderId="1" xfId="0" applyNumberFormat="1" applyFont="1" applyFill="1" applyBorder="1" applyAlignment="1">
      <alignment horizontal="center" vertical="center" wrapText="1"/>
    </xf>
    <xf numFmtId="0" fontId="31" fillId="0" borderId="0" xfId="0" applyFont="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74" dataDxfId="173" headerRowBorderDxfId="171" tableBorderDxfId="172" totalsRowBorderDxfId="170">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1" totalsRowShown="0" headerRowDxfId="157" dataDxfId="156" headerRowBorderDxfId="154" tableBorderDxfId="155" totalsRowBorderDxfId="153">
  <autoFilter ref="A1:CJ2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7" totalsRowShown="0" headerRowDxfId="64" dataDxfId="63" headerRowBorderDxfId="61" tableBorderDxfId="62">
  <autoFilter ref="A1:L119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4" totalsRowShown="0" headerRowDxfId="48" dataDxfId="47" headerRowBorderDxfId="45" tableBorderDxfId="46" totalsRowBorderDxfId="44">
  <autoFilter ref="A1:L4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2" totalsRowShown="0" headerRowDxfId="31" dataDxfId="30" headerRowBorderDxfId="28" tableBorderDxfId="29">
  <autoFilter ref="A1:L1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6" totalsRowShown="0" headerRowDxfId="15" dataDxfId="14" headerRowBorderDxfId="12" tableBorderDxfId="13">
  <autoFilter ref="A1:L22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0"/>
  <sheetViews>
    <sheetView workbookViewId="0">
      <selection activeCell="K14" sqref="K1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275.60111377314752</v>
      </c>
      <c r="H2" s="82">
        <v>45662.943402777775</v>
      </c>
      <c r="I2" s="65" t="str">
        <f>IFERROR(VLOOKUP(D2,DB!A:F,6,0),"")</f>
        <v>Generator-SG</v>
      </c>
      <c r="J2" s="65" t="str">
        <f>IFERROR(VLOOKUP(D2,DB!A:G,7,0),"")</f>
        <v>Dead</v>
      </c>
      <c r="K2" s="73" t="s">
        <v>38965</v>
      </c>
      <c r="L2" s="71" t="str">
        <f>IFERROR(VLOOKUP(D2,DB!A:I,9,0),"")</f>
        <v>Latis</v>
      </c>
    </row>
    <row r="3" spans="1:12" ht="15" customHeight="1">
      <c r="A3" s="142"/>
      <c r="B3" s="143" t="str">
        <f>IFERROR(VLOOKUP(D3,DB!A:K,11,0),"")</f>
        <v/>
      </c>
      <c r="C3" s="143"/>
      <c r="D3" s="143"/>
      <c r="E3" s="144"/>
      <c r="F3" s="145"/>
      <c r="G3" s="146">
        <f ca="1">IFERROR(NOW()-F3,"")</f>
        <v>45938.549539699074</v>
      </c>
      <c r="H3" s="145"/>
      <c r="I3" s="143" t="str">
        <f>IFERROR(VLOOKUP(D3,DB!A:F,6,0),"")</f>
        <v/>
      </c>
      <c r="J3" s="65" t="str">
        <f>IFERROR(VLOOKUP(D3,DB!A:G,7,0),"")</f>
        <v/>
      </c>
      <c r="K3" s="147"/>
      <c r="L3" s="148" t="str">
        <f>IFERROR(VLOOKUP(D3,DB!A:I,9,0),"")</f>
        <v/>
      </c>
    </row>
    <row r="4" spans="1:12" ht="15" customHeight="1">
      <c r="A4" s="142"/>
      <c r="B4" s="143" t="str">
        <f>IFERROR(VLOOKUP(D4,DB!A:K,11,0),"")</f>
        <v/>
      </c>
      <c r="C4" s="143"/>
      <c r="D4" s="143"/>
      <c r="E4" s="144"/>
      <c r="F4" s="145"/>
      <c r="G4" s="146">
        <f ca="1">IFERROR(NOW()-F4,"")</f>
        <v>45938.549539699074</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45938.549539699074</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45938.549539699074</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45938.549539699074</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45938.549539699074</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45938.549539699074</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45938.549539699074</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45938.549539699074</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45938.549539699074</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45938.549539699074</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45938.549539699074</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45938.549539699074</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45938.549539699074</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45938.549539699074</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45938.549539699074</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45938.549539699074</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45938.549539699074</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45938.549539699074</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45938.549539699074</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45938.549539699074</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45938.549539699074</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45938.549539699074</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45938.549539699074</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45938.549539699074</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45938.549539699074</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45938.549539699074</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45938.549539699074</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45938.549539699074</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45938.549539699074</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45938.549539699074</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45938.549539699074</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45938.549539699074</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45938.549539699074</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45938.549539699074</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45938.549539699074</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45938.549539699074</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45938.549539699074</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45938.549539699074</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45938.549539699074</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45938.549539699074</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45938.549539699074</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45938.549539699074</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45938.549539699074</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45938.549539699074</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45938.549539699074</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45938.549539699074</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45938.549539699074</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45938.549539699074</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45938.549539699074</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45938.549539699074</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45938.549539699074</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45938.549539699074</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45938.549539699074</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45938.549539699074</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45938.549539699074</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45938.549539699074</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45938.549539699074</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45938.549539699074</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45938.549539699074</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45938.549539699074</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45938.549539699074</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45938.549539699074</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45938.549539699074</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45938.549539699074</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45938.549539699074</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45938.549539699074</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45938.549539699074</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45938.549539699074</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45938.549539699074</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45938.549539699074</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45938.549539699074</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45938.549539699074</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45938.549539699074</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45938.549539699074</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45938.549539699074</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45938.549539699074</v>
      </c>
      <c r="H79" s="145"/>
      <c r="I79" s="143" t="str">
        <f>IFERROR(VLOOKUP(D79,DB!A:F,6,0),"")</f>
        <v/>
      </c>
      <c r="J79" s="65" t="str">
        <f>IFERROR(VLOOKUP(D79,DB!A:G,7,0),"")</f>
        <v/>
      </c>
      <c r="K79" s="147"/>
      <c r="L79" s="148" t="str">
        <f>IFERROR(VLOOKUP(D79,DB!A:I,9,0),"")</f>
        <v/>
      </c>
    </row>
    <row r="80" spans="1:12" ht="15" customHeight="1">
      <c r="A80" s="142"/>
      <c r="B80" s="143" t="str">
        <f>IFERROR(VLOOKUP(D80,DB!A:K,11,0),"")</f>
        <v/>
      </c>
      <c r="C80" s="143"/>
      <c r="D80" s="143"/>
      <c r="E80" s="144"/>
      <c r="F80" s="145"/>
      <c r="G80" s="146">
        <f ca="1">IFERROR(NOW()-F80,"")</f>
        <v>45938.549539699074</v>
      </c>
      <c r="H80" s="145"/>
      <c r="I80" s="143" t="str">
        <f>IFERROR(VLOOKUP(D80,DB!A:F,6,0),"")</f>
        <v/>
      </c>
      <c r="J80" s="65" t="str">
        <f>IFERROR(VLOOKUP(D80,DB!A:G,7,0),"")</f>
        <v/>
      </c>
      <c r="K80" s="147"/>
      <c r="L80" s="148" t="str">
        <f>IFERROR(VLOOKUP(D80,DB!A:I,9,0),"")</f>
        <v/>
      </c>
    </row>
  </sheetData>
  <customSheetViews>
    <customSheetView guid="{F6042A99-DD27-4453-835D-0834D95730CC}" filter="1" showAutoFilter="1">
      <pageMargins left="0" right="0" top="0" bottom="0" header="0" footer="0"/>
      <autoFilter ref="B1:M1" xr:uid="{47E80E2B-9ED4-4FBB-AB1A-0DAEED3C4348}"/>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1"/>
  <sheetViews>
    <sheetView workbookViewId="0">
      <selection activeCell="J8" sqref="J8"/>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131.82245636574226</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113.54970173611218</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23855</v>
      </c>
      <c r="E6" s="120" t="s">
        <v>38964</v>
      </c>
      <c r="F6" s="121">
        <v>45938.39571759259</v>
      </c>
      <c r="G6" s="122">
        <f ca="1">IFERROR(NOW()-F6,"-")</f>
        <v>0.15382210648385808</v>
      </c>
      <c r="H6" s="121">
        <v>45938.390162037038</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45938.549539699074</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45938.549539699074</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45938.549539699074</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45938.549539699074</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45938.549539699074</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45938.549539699074</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45938.549539699074</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45938.549539699074</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45938.549539699074</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45938.549539699074</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45938.549539699074</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45938.549539699074</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45938.549539699074</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45938.549539699074</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45938.549539699074</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45938.549539699074</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45938.549539699074</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45938.549539699074</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45938.549539699074</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45938.549539699074</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45938.549539699074</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45938.549539699074</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45938.549539699074</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45938.549539699074</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45938.549539699074</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45938.549539699074</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45938.549539699074</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45938.549539699074</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45938.549539699074</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45938.549539699074</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45938.549539699074</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45938.549539699074</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45938.549539699074</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45938.549539699074</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45938.549539699074</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45938.549539699074</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45938.549539699074</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45938.549539699074</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45938.549539699074</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45938.549539699074</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45938.549539699074</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45938.549539699074</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45938.549539699074</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45938.549539699074</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45938.549539699074</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45938.549539699074</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45938.549539699074</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45938.549539699074</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45938.549539699074</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45938.549539699074</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45938.549539699074</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45938.549539699074</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45938.549539699074</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45938.549539699074</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45938.549539699074</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45938.549539699074</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45938.549539699074</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45938.549539699074</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45938.549539699074</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45938.549539699074</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45938.549539699074</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45938.549539699074</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45938.549539699074</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45938.549539699074</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45938.549539699074</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45938.549539699074</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45938.549539699074</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45938.549539699074</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45938.549539699074</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45938.549539699074</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45938.549539699074</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45938.549539699074</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45938.549539699074</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45938.549539699074</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45938.549539699074</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45938.549539699074</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45938.549539699074</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45938.549539699074</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45938.549539699074</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45938.549539699074</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45938.549539699074</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45938.549539699074</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45938.549539699074</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45938.549539699074</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45938.549539699074</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45938.549539699074</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45938.549539699074</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45938.549539699074</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45938.549539699074</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45938.549539699074</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45938.549539699074</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45938.549539699074</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45938.549539699074</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45938.549539699074</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45938.549539699074</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45938.549539699074</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45938.549539699074</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45938.549539699074</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45938.549539699074</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45938.549539699074</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45938.549539699074</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45938.549539699074</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45938.549539699074</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45938.549539699074</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45938.549539699074</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45938.549539699074</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45938.549539699074</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45938.549539699074</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45938.549539699074</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45938.549539699074</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45938.549539699074</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45938.549539699074</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45938.549539699074</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45938.549539699074</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45938.549539699074</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45938.549539699074</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45938.549539699074</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45938.549539699074</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45938.549539699074</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45938.549539699074</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45938.549539699074</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45938.549539699074</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45938.549539699074</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45938.549539699074</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45938.549539699074</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45938.549539699074</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45938.549539699074</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45938.549539699074</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45938.549539699074</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45938.549539699074</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45938.549539699074</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45938.549539699074</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45938.549539699074</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45938.549539699074</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45938.549539699074</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45938.549539699074</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45938.549539699074</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45938.549539699074</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45938.549539699074</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45938.549539699074</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45938.549539699074</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45938.549539699074</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45938.549539699074</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45938.549539699074</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45938.549539699074</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45938.549539699074</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45938.549539699074</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45938.549539699074</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45938.549539699074</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45938.549539699074</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45938.549539699074</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45938.549539699074</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45938.549539699074</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45938.549539699074</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45938.549539699074</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45938.549539699074</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45938.549539699074</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45938.549539699074</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45938.549539699074</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45938.549539699074</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45938.549539699074</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45938.549539699074</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45938.549539699074</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45938.549539699074</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45938.549539699074</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45938.549539699074</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45938.549539699074</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45938.549539699074</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45938.549539699074</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45938.549539699074</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45938.549539699074</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45938.549539699074</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45938.549539699074</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45938.549539699074</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45938.549539699074</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45938.549539699074</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45938.549539699074</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45938.549539699074</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45938.549539699074</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45938.549539699074</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45938.549539699074</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45938.549539699074</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45938.549539699074</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45938.549539699074</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45938.549539699074</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45938.549539699074</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45938.549539699074</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45938.549539699074</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45938.549539699074</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45938.549539699074</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45938.549539699074</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45938.549539699074</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45938.549539699074</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45938.549539699074</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45938.549539699074</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45938.549539699074</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45938.549539699074</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45938.549539699074</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45938.549539699074</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45938.549539699074</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45938.549539699074</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45938.549539699074</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45938.549539699074</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45938.549539699074</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45938.549539699074</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45938.549539699074</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45938.549539699074</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45938.549539699074</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45938.549539699074</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45938.549539699074</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row r="217" spans="1:88" ht="31.5" customHeight="1">
      <c r="A217" s="119"/>
      <c r="B217" s="18" t="str">
        <f>IFERROR(VLOOKUP(D217,DB!A:K,11,0),"")</f>
        <v/>
      </c>
      <c r="C217" s="18"/>
      <c r="D217" s="18"/>
      <c r="E217" s="120"/>
      <c r="F217" s="121"/>
      <c r="G217" s="122">
        <f ca="1">IFERROR(NOW()-F217,"-")</f>
        <v>45938.549539699074</v>
      </c>
      <c r="H217" s="12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17"/>
    </row>
    <row r="218" spans="1:88" ht="31.5" customHeight="1">
      <c r="A218" s="119"/>
      <c r="B218" s="18" t="str">
        <f>IFERROR(VLOOKUP(D218,DB!A:K,11,0),"")</f>
        <v/>
      </c>
      <c r="C218" s="18"/>
      <c r="D218" s="18"/>
      <c r="E218" s="120"/>
      <c r="F218" s="121"/>
      <c r="G218" s="122">
        <f ca="1">IFERROR(NOW()-F218,"-")</f>
        <v>45938.549539699074</v>
      </c>
      <c r="H218" s="12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17"/>
    </row>
    <row r="219" spans="1:88" ht="31.5" customHeight="1">
      <c r="A219" s="119"/>
      <c r="B219" s="18" t="str">
        <f>IFERROR(VLOOKUP(D219,DB!A:K,11,0),"")</f>
        <v/>
      </c>
      <c r="C219" s="18"/>
      <c r="D219" s="18"/>
      <c r="E219" s="120"/>
      <c r="F219" s="121"/>
      <c r="G219" s="122">
        <f ca="1">IFERROR(NOW()-F219,"-")</f>
        <v>45938.549539699074</v>
      </c>
      <c r="H219" s="121"/>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17"/>
    </row>
    <row r="220" spans="1:88" ht="31.5" customHeight="1">
      <c r="A220" s="119"/>
      <c r="B220" s="18" t="str">
        <f>IFERROR(VLOOKUP(D220,DB!A:K,11,0),"")</f>
        <v/>
      </c>
      <c r="C220" s="18"/>
      <c r="D220" s="18"/>
      <c r="E220" s="120"/>
      <c r="F220" s="121"/>
      <c r="G220" s="122">
        <f ca="1">IFERROR(NOW()-F220,"-")</f>
        <v>45938.549539699074</v>
      </c>
      <c r="H220" s="121"/>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17"/>
    </row>
    <row r="221" spans="1:88" ht="31.5" customHeight="1">
      <c r="A221" s="119"/>
      <c r="B221" s="18" t="str">
        <f>IFERROR(VLOOKUP(D221,DB!A:K,11,0),"")</f>
        <v/>
      </c>
      <c r="C221" s="18"/>
      <c r="D221" s="18"/>
      <c r="E221" s="120"/>
      <c r="F221" s="121"/>
      <c r="G221" s="122">
        <f ca="1">IFERROR(NOW()-F221,"-")</f>
        <v>45938.549539699074</v>
      </c>
      <c r="H221" s="121"/>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17"/>
    </row>
  </sheetData>
  <dataValidations count="2">
    <dataValidation allowBlank="1" showInputMessage="1" showErrorMessage="1" sqref="E1" xr:uid="{4D935161-CDD3-4592-B877-3FB59C99E142}"/>
    <dataValidation type="list" allowBlank="1" showInputMessage="1" showErrorMessage="1" sqref="E3:E2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7"/>
  <sheetViews>
    <sheetView workbookViewId="0">
      <selection activeCell="I5" sqref="I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0" ca="1" si="0">IFERROR(NOW()-F2,"-")</f>
        <v>45938.549539814812</v>
      </c>
      <c r="H2" s="22"/>
      <c r="I2" s="19" t="str">
        <f>IFERROR(VLOOKUP(D2,DB!A:F,6,0),"")</f>
        <v/>
      </c>
      <c r="J2" s="18" t="str">
        <f>IFERROR(VLOOKUP(D2,DB!A:G,7,0),"")</f>
        <v/>
      </c>
      <c r="K2" s="50"/>
      <c r="L2" s="23" t="str">
        <f>IFERROR(VLOOKUP(D2,DB!A:I,9,0),"")</f>
        <v/>
      </c>
    </row>
    <row r="3" spans="1:13" ht="15" customHeight="1">
      <c r="A3" s="19"/>
      <c r="B3" s="67" t="str">
        <f>IFERROR(VLOOKUP(D3,DB!A:K,11,0),"")</f>
        <v/>
      </c>
      <c r="C3" s="18"/>
      <c r="D3" s="67"/>
      <c r="E3" s="18"/>
      <c r="F3" s="20"/>
      <c r="G3" s="21">
        <f t="shared" ca="1" si="0"/>
        <v>45938.549539814812</v>
      </c>
      <c r="H3" s="22"/>
      <c r="I3" s="19" t="str">
        <f>IFERROR(VLOOKUP(D3,DB!A:F,6,0),"")</f>
        <v/>
      </c>
      <c r="J3" s="18" t="str">
        <f>IFERROR(VLOOKUP(D3,DB!A:G,7,0),"")</f>
        <v/>
      </c>
      <c r="K3" s="50"/>
      <c r="L3" s="23" t="str">
        <f>IFERROR(VLOOKUP(D3,DB!A:I,9,0),"")</f>
        <v/>
      </c>
    </row>
    <row r="4" spans="1:13" ht="15" customHeight="1">
      <c r="A4" s="19"/>
      <c r="B4" s="67" t="str">
        <f>IFERROR(VLOOKUP(D4,DB!A:K,11,0),"")</f>
        <v/>
      </c>
      <c r="C4" s="18"/>
      <c r="D4" s="67"/>
      <c r="E4" s="18"/>
      <c r="F4" s="20"/>
      <c r="G4" s="21">
        <f t="shared" ca="1" si="0"/>
        <v>45938.549539814812</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45938.549539814812</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45938.549539814812</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45938.549539814812</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45938.549539814812</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45938.549539814812</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45938.549539814812</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45938.549539814812</v>
      </c>
      <c r="H11" s="22"/>
      <c r="I11" s="19" t="str">
        <f>IFERROR(VLOOKUP(D11,DB!A:F,6,0),"")</f>
        <v/>
      </c>
      <c r="J11" s="18" t="str">
        <f>IFERROR(VLOOKUP(D11,DB!A:G,7,0),"")</f>
        <v/>
      </c>
      <c r="K11" s="50"/>
      <c r="L11" s="23" t="str">
        <f>IFERROR(VLOOKUP(D11,DB!A:I,9,0),"")</f>
        <v/>
      </c>
    </row>
    <row r="12" spans="1:13" ht="15" customHeight="1">
      <c r="A12" s="19"/>
      <c r="B12" s="67" t="str">
        <f>IFERROR(VLOOKUP(C12,DB!A:K,11,0),"")</f>
        <v/>
      </c>
      <c r="C12" s="18"/>
      <c r="D12" s="18"/>
      <c r="E12" s="18"/>
      <c r="F12" s="20"/>
      <c r="G12" s="21">
        <f t="shared" ca="1" si="0"/>
        <v>45938.549539814812</v>
      </c>
      <c r="H12" s="22"/>
      <c r="I12" s="19" t="str">
        <f>IFERROR(VLOOKUP(C12,DB!A:F,6,0),"")</f>
        <v/>
      </c>
      <c r="J12" s="18" t="str">
        <f>IFERROR(VLOOKUP(C12,DB!A:G,7,0),"")</f>
        <v/>
      </c>
      <c r="K12" s="50"/>
      <c r="L12" s="23" t="str">
        <f>IFERROR(VLOOKUP(C12,DB!A:I,9,0),"")</f>
        <v/>
      </c>
    </row>
    <row r="13" spans="1:13" ht="15" customHeight="1">
      <c r="A13" s="19"/>
      <c r="B13" s="67" t="str">
        <f>IFERROR(VLOOKUP(D13,DB!A:K,11,0),"")</f>
        <v/>
      </c>
      <c r="C13" s="18"/>
      <c r="D13" s="18"/>
      <c r="E13" s="18"/>
      <c r="F13" s="20"/>
      <c r="G13" s="21">
        <f t="shared" ca="1" si="0"/>
        <v>45938.549539814812</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45938.549539814812</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45938.549539814812</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45938.549539814812</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45938.549539814812</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45938.549539814812</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45938.549539814812</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45938.549539814812</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45938.549539814812</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45938.549539814812</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45938.549539814812</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45938.549539814812</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45938.549539814812</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45938.549539814812</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45938.549539814812</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45938.549539814812</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45938.549539814812</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45938.549539814812</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ref="G31:G94" ca="1" si="1">IFERROR(NOW()-F31,"-")</f>
        <v>45938.549539814812</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45938.549539814812</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45938.549539814812</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45938.549539814812</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45938.549539814812</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45938.549539814812</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45938.549539814812</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45938.549539814812</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45938.549539814812</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45938.549539814812</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45938.549539814812</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45938.549539814812</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45938.549539814812</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45938.549539814812</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45938.549539814812</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45938.549539814812</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45938.549539814812</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45938.549539814812</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45938.549539814812</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45938.549539814812</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45938.549539814812</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45938.549539814812</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45938.549539814812</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45938.549539814812</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45938.549539814812</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45938.549539814812</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45938.549539814812</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45938.549539814812</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45938.549539814812</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45938.549539814812</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45938.549539814812</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45938.549539814812</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45938.549539814812</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45938.549539814812</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45938.549539814812</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45938.549539814812</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45938.549539814812</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45938.549539814812</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45938.549539814812</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45938.549539814812</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45938.549539814812</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45938.549539814812</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45938.549539814812</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45938.549539814812</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45938.549539814812</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45938.549539814812</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45938.549539814812</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45938.549539814812</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45938.549539814812</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45938.549539814812</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45938.549539814812</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45938.549539814812</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45938.549539814812</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45938.549539814812</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45938.549539814812</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45938.549539814812</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45938.549539814812</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45938.549539814812</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45938.549539814812</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45938.549539814812</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45938.549539814812</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45938.549539814812</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45938.549539814812</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45938.549539814812</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ref="G95:G158" ca="1" si="2">IFERROR(NOW()-F95,"-")</f>
        <v>45938.549539814812</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45938.549539814812</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45938.549539814812</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45938.549539814812</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45938.549539814812</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45938.549539814812</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45938.549539814812</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45938.549539814812</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45938.549539814812</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45938.549539814812</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45938.549539814812</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45938.549539814812</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45938.549539814812</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45938.549539814812</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45938.549539814812</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45938.549539814812</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45938.549539814812</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45938.549539814812</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45938.549539814812</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45938.549539814812</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45938.549539814812</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45938.549539814812</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45938.549539814812</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45938.549539814812</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45938.549539814812</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45938.549539814812</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45938.549539814812</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45938.549539814812</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45938.549539814812</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45938.549539814812</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45938.549539814812</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45938.549539814812</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45938.549539814812</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45938.549539814812</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45938.549539814812</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45938.549539814812</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45938.549539814812</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45938.549539814812</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45938.549539814812</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45938.549539814812</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45938.549539814812</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45938.549539814812</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45938.549539814812</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45938.549539814812</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45938.549539814812</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45938.549539814812</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45938.549539814812</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45938.549539814812</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45938.549539814812</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45938.549539814812</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45938.549539814812</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45938.549539814812</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45938.549539814812</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45938.549539814812</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45938.549539814812</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45938.549539814812</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45938.549539814812</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45938.549539814812</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45938.549539814812</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45938.549539814812</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45938.549539814812</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45938.549539814812</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45938.549539814812</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45938.549539814812</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ref="G159:G222" ca="1" si="3">IFERROR(NOW()-F159,"-")</f>
        <v>45938.549539814812</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45938.549539814812</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45938.549539814812</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45938.549539814812</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45938.549539814812</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45938.549539814812</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45938.549539814812</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45938.549539814812</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45938.549539814812</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45938.549539814812</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45938.549539814812</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45938.549539814812</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45938.549539814812</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45938.549539814812</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45938.549539814812</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45938.549539814812</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45938.549539814812</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45938.549539814812</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45938.549539814812</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45938.549539814812</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45938.549539814812</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45938.549539814812</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45938.549539814812</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45938.549539814812</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45938.549539814812</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45938.549539814812</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45938.549539814812</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45938.549539814812</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45938.549539814812</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45938.549539814812</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45938.549539814812</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45938.549539814812</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45938.549539814812</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45938.549539814812</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45938.549539814812</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45938.549539814812</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45938.549539814812</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45938.549539814812</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45938.549539814812</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45938.549539814812</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45938.549539814812</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45938.549539814812</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45938.549539814812</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45938.549539814812</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45938.549539814812</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45938.549539814812</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45938.549539814812</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45938.549539814812</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45938.549539814812</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45938.549539814812</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45938.549539814812</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45938.549539814812</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45938.549539814812</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45938.549539814812</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45938.549539814812</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45938.549539814812</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45938.549539814812</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45938.549539814812</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45938.549539814812</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45938.549539814812</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45938.549539814812</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45938.549539814812</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45938.549539814812</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45938.549539814812</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ref="G223:G286" ca="1" si="4">IFERROR(NOW()-F223,"-")</f>
        <v>45938.549539814812</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45938.549539814812</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45938.549539814812</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45938.549539814812</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45938.549539814812</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45938.549539814812</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45938.549539814812</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45938.549539814812</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45938.549539814812</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45938.549539814812</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45938.549539814812</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45938.549539814812</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45938.549539814812</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45938.549539814812</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45938.549539814812</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45938.549539814812</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45938.549539814812</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45938.549539814812</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45938.549539814812</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45938.549539814812</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45938.549539814812</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45938.549539814812</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45938.549539814812</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45938.549539814812</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45938.549539814812</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45938.549539814812</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45938.549539814812</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45938.549539814812</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45938.549539814812</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45938.549539814812</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45938.549539814812</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45938.549539814812</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45938.549539814812</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45938.549539814812</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45938.549539814812</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45938.549539814812</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45938.549539814812</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45938.549539814812</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45938.549539814812</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45938.549539814812</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45938.549539814812</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45938.549539814812</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45938.549539814812</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45938.549539814812</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45938.549539814812</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45938.549539814812</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45938.549539814812</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45938.549539814812</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45938.549539814812</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45938.549539814812</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45938.549539814812</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45938.549539814812</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45938.549539814812</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45938.549539814812</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45938.549539814812</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45938.549539814812</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45938.549539814812</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45938.549539814812</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45938.549539814812</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45938.549539814812</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45938.549539814812</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45938.549539814812</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45938.549539814812</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45938.549539814812</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ref="G287:G350" ca="1" si="5">IFERROR(NOW()-F287,"-")</f>
        <v>45938.549539814812</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45938.549539814812</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45938.549539814812</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45938.549539814812</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45938.549539814812</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45938.549539814812</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45938.549539814812</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45938.549539814812</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45938.549539814812</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45938.549539814812</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45938.549539814812</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45938.549539814812</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45938.549539814812</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45938.549539814812</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45938.549539814812</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45938.549539814812</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45938.549539814812</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45938.549539814812</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45938.549539814812</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45938.549539814812</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45938.549539814812</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45938.549539814812</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45938.549539814812</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45938.549539814812</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45938.549539814812</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45938.549539814812</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45938.549539814812</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45938.549539814812</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45938.549539814812</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45938.549539814812</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45938.549539814812</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45938.549539814812</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45938.549539814812</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45938.549539814812</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45938.549539814812</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45938.549539814812</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45938.549539814812</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45938.549539814812</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45938.549539814812</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45938.549539814812</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45938.549539814812</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45938.549539814812</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45938.549539814812</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45938.549539814812</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45938.549539814812</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45938.549539814812</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45938.549539814812</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45938.549539814812</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45938.549539814812</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45938.549539814812</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45938.549539814812</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45938.549539814812</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45938.549539814812</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45938.549539814812</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45938.549539814812</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45938.549539814812</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45938.549539814812</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45938.549539814812</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45938.549539814812</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45938.549539814812</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45938.549539814812</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45938.549539814812</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45938.549539814812</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45938.549539814812</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ref="G351:G414" ca="1" si="6">IFERROR(NOW()-F351,"-")</f>
        <v>45938.549539814812</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45938.549539814812</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45938.549539814812</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45938.549539814812</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45938.549539814812</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45938.549539814812</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45938.549539814812</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45938.549539814812</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45938.549539814812</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45938.549539814812</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45938.549539814812</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45938.549539814812</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45938.549539814812</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45938.549539814812</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45938.549539814812</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45938.549539814812</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45938.549539814812</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45938.549539814812</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45938.549539814812</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45938.549539814812</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45938.549539814812</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45938.549539814812</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45938.549539814812</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45938.549539814812</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45938.549539814812</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45938.549539814812</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45938.549539814812</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45938.549539814812</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45938.549539814812</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45938.549539814812</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45938.549539814812</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45938.549539814812</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45938.549539814812</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45938.549539814812</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45938.549539814812</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45938.549539814812</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45938.549539814812</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45938.549539814812</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45938.549539814812</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45938.549539814812</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45938.549539814812</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45938.549539814812</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45938.549539814812</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45938.549539814812</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45938.549539814812</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45938.549539814812</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45938.549539814812</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45938.549539814812</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45938.549539814812</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45938.549539814812</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45938.549539814812</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45938.549539814812</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45938.549539814812</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45938.549539814812</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45938.549539814812</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45938.549539814812</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45938.549539814812</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45938.549539814812</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45938.549539814812</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45938.549539814812</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45938.549539814812</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45938.549539814812</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45938.549539814812</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45938.549539814812</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ref="G415:G478" ca="1" si="7">IFERROR(NOW()-F415,"-")</f>
        <v>45938.549539814812</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45938.549539814812</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45938.549539814812</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45938.549539814812</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45938.549539814812</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45938.549539814812</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45938.549539814812</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45938.549539814812</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45938.549539814812</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45938.549539814812</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45938.549539814812</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45938.549539814812</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45938.549539814812</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45938.549539814812</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45938.549539814812</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45938.549539814812</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45938.549539814812</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45938.549539814812</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45938.549539814812</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45938.549539814812</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45938.549539814812</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45938.549539814812</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45938.549539814812</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45938.549539814812</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45938.549539814812</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45938.549539814812</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45938.549539814812</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45938.549539814812</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45938.549539814812</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45938.549539814812</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45938.549539814812</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45938.549539814812</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45938.549539814812</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45938.549539814812</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45938.549539814812</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45938.549539814812</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45938.549539814812</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45938.549539814812</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45938.549539814812</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45938.549539814812</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45938.549539814812</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45938.549539814812</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45938.549539814812</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45938.549539814812</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45938.549539814812</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45938.549539814812</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45938.549539814812</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45938.549539814812</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45938.549539814812</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45938.549539814812</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45938.549539814812</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45938.549539814812</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45938.549539814812</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45938.549539814812</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45938.549539814812</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45938.549539814812</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45938.549539814812</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45938.549539814812</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45938.549539814812</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45938.549539814812</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45938.549539814812</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45938.549539814812</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45938.549539814812</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45938.549539814812</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ref="G479:G542" ca="1" si="8">IFERROR(NOW()-F479,"-")</f>
        <v>45938.549539814812</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45938.549539814812</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45938.549539814812</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45938.549539814812</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45938.549539814812</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45938.549539814812</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45938.549539814812</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45938.549539814812</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45938.549539814812</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45938.549539814812</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45938.549539814812</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45938.549539814812</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45938.549539814812</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45938.549539814812</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45938.549539814812</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45938.549539814812</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45938.549539814812</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45938.549539814812</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45938.549539814812</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45938.549539814812</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45938.549539814812</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45938.549539814812</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45938.549539814812</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45938.549539814812</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45938.549539814812</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45938.549539814812</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45938.549539814812</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45938.549539814812</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45938.549539814812</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45938.549539814812</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45938.549539814812</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45938.549539814812</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45938.549539814812</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45938.549539814812</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45938.549539814812</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45938.549539814812</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45938.549539814812</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45938.549539814812</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45938.549539814812</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45938.549539814812</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45938.549539814812</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45938.549539814812</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45938.549539814812</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45938.549539814812</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45938.549539814812</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45938.549539814812</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45938.549539814812</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45938.549539814812</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45938.549539814812</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45938.549539814812</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45938.549539814812</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45938.549539814812</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45938.549539814812</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45938.549539814812</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45938.549539814812</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45938.549539814812</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45938.549539814812</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45938.549539814812</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45938.549539814812</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45938.549539814812</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45938.549539814812</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45938.549539814812</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45938.549539814812</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45938.549539814812</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ref="G543:G606" ca="1" si="9">IFERROR(NOW()-F543,"-")</f>
        <v>45938.549539814812</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45938.549539814812</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45938.549539814812</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45938.549539814812</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45938.549539814812</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45938.549539814812</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45938.549539814812</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45938.549539814812</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45938.549539814812</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45938.549539814812</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45938.549539814812</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45938.549539814812</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45938.549539814812</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45938.549539814812</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45938.549539814812</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45938.549539814812</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45938.549539814812</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45938.549539814812</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45938.549539814812</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45938.549539814812</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45938.549539814812</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45938.549539814812</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45938.549539814812</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45938.549539814812</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45938.549539814812</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45938.549539814812</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45938.549539814812</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45938.549539814812</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45938.549539814812</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45938.549539814812</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45938.549539814812</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45938.549539814812</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45938.549539814812</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45938.549539814812</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45938.549539814812</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45938.549539814812</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45938.549539814812</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45938.549539814812</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45938.549539814812</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45938.549539814812</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45938.549539814812</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45938.549539814812</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45938.549539814812</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45938.549539814812</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45938.549539814812</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45938.549539814812</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45938.549539814812</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45938.549539814812</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45938.549539814812</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45938.549539814812</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45938.549539814812</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45938.549539814812</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45938.549539814812</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45938.549539814812</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45938.549539814812</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45938.549539814812</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45938.549539814812</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45938.549539814812</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45938.549539814812</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45938.549539814812</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45938.549539814812</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45938.549539814812</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45938.549539814812</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45938.549539814812</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ref="G607:G670" ca="1" si="10">IFERROR(NOW()-F607,"-")</f>
        <v>45938.549539814812</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45938.549539814812</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45938.549539814812</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45938.549539814812</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45938.549539814812</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45938.549539814812</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45938.549539814812</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45938.549539814812</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45938.549539814812</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45938.549539814812</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45938.549539814812</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45938.549539814812</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45938.549539814812</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45938.549539814812</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45938.549539814812</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45938.549539814812</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45938.549539814812</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45938.549539814812</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45938.549539814812</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45938.549539814812</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45938.549539814812</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45938.549539814812</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45938.549539814812</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45938.549539814812</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45938.549539814812</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45938.549539814812</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45938.549539814812</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45938.549539814812</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45938.549539814812</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45938.549539814812</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45938.549539814812</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45938.549539814812</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45938.549539814812</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45938.549539814812</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45938.549539814812</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45938.549539814812</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45938.549539814812</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45938.549539814812</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45938.549539814812</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45938.549539814812</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45938.549539814812</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45938.549539814812</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45938.549539814812</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45938.549539814812</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45938.549539814812</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45938.549539814812</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45938.549539814812</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45938.549539814812</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45938.549539814812</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45938.549539814812</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45938.549539814812</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45938.549539814812</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45938.549539814812</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45938.549539814812</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45938.549539814812</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45938.549539814812</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45938.549539814812</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45938.549539814812</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45938.549539814812</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45938.549539814812</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45938.549539814812</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45938.549539814812</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45938.549539814812</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45938.549539814812</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ref="G671:G734" ca="1" si="11">IFERROR(NOW()-F671,"-")</f>
        <v>45938.549539814812</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45938.549539814812</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45938.549539814812</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45938.549539814812</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45938.549539814812</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45938.549539814812</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45938.549539814812</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45938.549539814812</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45938.549539814812</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45938.549539814812</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45938.549539814812</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45938.549539814812</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45938.549539814812</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45938.549539814812</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45938.549539814812</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45938.549539814812</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45938.549539814812</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45938.549539814812</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45938.549539814812</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45938.549539814812</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45938.549539814812</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45938.549539814812</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45938.549539814812</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45938.549539814812</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45938.549539814812</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45938.549539814812</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45938.549539814812</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45938.549539814812</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45938.549539814812</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45938.549539814812</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45938.549539814812</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45938.549539814812</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45938.549539814812</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45938.549539814812</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45938.549539814812</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45938.549539814812</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45938.549539814812</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45938.549539814812</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45938.549539814812</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45938.549539814812</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45938.549539814812</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45938.549539814812</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45938.549539814812</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45938.549539814812</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45938.549539814812</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45938.549539814812</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45938.549539814812</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45938.549539814812</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45938.549539814812</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45938.549539814812</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45938.549539814812</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45938.549539814812</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45938.549539814812</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45938.549539814812</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45938.549539814812</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45938.549539814812</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45938.549539814812</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45938.549539814812</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45938.549539814812</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45938.549539814812</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45938.549539814812</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45938.549539814812</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45938.549539814812</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45938.549539814812</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ref="G735:G798" ca="1" si="12">IFERROR(NOW()-F735,"-")</f>
        <v>45938.549539814812</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45938.549539814812</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45938.549539814812</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45938.549539814812</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45938.549539814812</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45938.549539814812</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45938.549539814812</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45938.549539814812</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45938.549539814812</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45938.549539814812</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45938.549539814812</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45938.549539814812</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45938.549539814812</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45938.549539814812</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45938.549539814812</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45938.549539814812</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45938.549539814812</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45938.549539814812</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45938.549539814812</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45938.549539814812</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45938.549539814812</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45938.549539814812</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45938.549539814812</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45938.549539814812</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45938.549539814812</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45938.549539814812</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45938.549539814812</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45938.549539814812</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45938.549539814812</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45938.549539814812</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45938.549539814812</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45938.549539814812</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45938.549539814812</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45938.549539814812</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45938.549539814812</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45938.549539814812</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45938.549539814812</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45938.549539814812</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45938.549539814812</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45938.549539814812</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45938.549539814812</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45938.549539814812</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45938.549539814812</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45938.549539814812</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45938.549539814812</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45938.549539814812</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45938.549539814812</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45938.549539814812</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45938.549539814812</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45938.549539814812</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45938.549539814812</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45938.549539814812</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45938.549539814812</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45938.549539814812</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45938.549539814812</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45938.549539814812</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45938.549539814812</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45938.549539814812</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45938.549539814812</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45938.549539814812</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45938.549539814812</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45938.549539814812</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45938.549539814812</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45938.549539814812</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ref="G799:G862" ca="1" si="13">IFERROR(NOW()-F799,"-")</f>
        <v>45938.549539814812</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45938.549539814812</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45938.549539814812</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45938.549539814812</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45938.549539814812</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45938.549539814812</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45938.549539814812</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45938.549539814812</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45938.549539814812</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45938.549539814812</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45938.549539814812</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45938.549539814812</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45938.549539814812</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45938.549539814812</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45938.549539814812</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45938.549539814812</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45938.549539814812</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45938.549539814812</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45938.549539814812</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45938.549539814812</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45938.549539814812</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45938.549539814812</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45938.549539814812</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45938.549539814812</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45938.549539814812</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45938.549539814812</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45938.549539814812</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45938.549539814812</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45938.549539814812</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45938.549539814812</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45938.549539814812</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45938.549539814812</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45938.549539814812</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45938.549539814812</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45938.549539814812</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45938.549539814812</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45938.549539814812</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45938.549539814812</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45938.549539814812</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45938.549539814812</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45938.549539814812</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45938.549539814812</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45938.549539814812</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45938.549539814812</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45938.549539814812</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45938.549539814812</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45938.549539814812</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45938.549539814812</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45938.549539814812</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45938.549539814812</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45938.549539814812</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45938.549539814812</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45938.549539814812</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45938.549539814812</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45938.549539814812</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45938.549539814812</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45938.549539814812</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45938.549539814812</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45938.549539814812</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45938.549539814812</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45938.549539814812</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45938.549539814812</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45938.549539814812</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45938.549539814812</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ref="G863:G926" ca="1" si="14">IFERROR(NOW()-F863,"-")</f>
        <v>45938.549539814812</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45938.549539814812</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45938.549539814812</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45938.549539814812</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45938.549539814812</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45938.549539814812</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45938.549539814812</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45938.549539814812</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45938.549539814812</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45938.549539814812</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45938.549539814812</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45938.549539814812</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45938.549539814812</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45938.549539814812</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45938.549539814812</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45938.549539814812</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45938.549539814812</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45938.549539814812</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45938.549539814812</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45938.549539814812</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45938.549539814812</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45938.549539814812</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45938.549539814812</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45938.549539814812</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45938.549539814812</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45938.549539814812</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45938.549539814812</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45938.549539814812</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45938.549539814812</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45938.549539814812</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45938.549539814812</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45938.549539814812</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45938.549539814812</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45938.549539814812</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45938.549539814812</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45938.549539814812</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45938.549539814812</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45938.549539814812</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45938.549539814812</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45938.549539814812</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45938.549539814812</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45938.549539814812</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45938.549539814812</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45938.549539814812</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45938.549539814812</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45938.549539814812</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45938.549539814812</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45938.549539814812</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45938.549539814812</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45938.549539814812</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45938.549539814812</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45938.549539814812</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45938.549539814812</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45938.549539814812</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45938.549539814812</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45938.549539814812</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45938.549539814812</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45938.549539814812</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45938.549539814812</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45938.549539814812</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45938.549539814812</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45938.549539814812</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45938.549539814812</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45938.549539814812</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ref="G927:G990" ca="1" si="15">IFERROR(NOW()-F927,"-")</f>
        <v>45938.549539814812</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45938.549539814812</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45938.549539814812</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45938.549539814812</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45938.549539814812</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45938.549539814812</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45938.549539814812</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45938.549539814812</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45938.549539814812</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45938.549539814812</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45938.549539814812</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45938.549539814812</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45938.549539814812</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45938.549539814812</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45938.549539814812</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45938.549539814812</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45938.549539814812</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45938.549539814812</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45938.549539814812</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45938.549539814812</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45938.549539814812</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45938.549539814812</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45938.549539814812</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45938.549539814812</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45938.549539814812</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45938.549539814812</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45938.549539814812</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45938.549539814812</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45938.549539814812</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45938.549539814812</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45938.549539814812</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45938.549539814812</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45938.549539814812</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45938.549539814812</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45938.549539814812</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45938.549539814812</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45938.549539814812</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45938.549539814812</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45938.549539814812</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45938.549539814812</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45938.549539814812</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45938.549539814812</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45938.549539814812</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45938.549539814812</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45938.549539814812</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45938.549539814812</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45938.549539814812</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45938.549539814812</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45938.549539814812</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45938.549539814812</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45938.549539814812</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45938.549539814812</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45938.549539814812</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45938.549539814812</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45938.549539814812</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45938.549539814812</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45938.549539814812</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45938.549539814812</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45938.549539814812</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45938.549539814812</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45938.549539814812</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45938.549539814812</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45938.549539814812</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45938.549539814812</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ref="G991:G1054" ca="1" si="16">IFERROR(NOW()-F991,"-")</f>
        <v>45938.549539814812</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45938.549539814812</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45938.549539814812</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45938.549539814812</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45938.549539814812</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45938.549539814812</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45938.549539814812</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45938.549539814812</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45938.549539814812</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45938.549539814812</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45938.549539814812</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45938.549539814812</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45938.549539814812</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45938.549539814812</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45938.549539814812</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45938.549539814812</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45938.549539814812</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45938.549539814812</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45938.549539814812</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45938.549539814812</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45938.549539814812</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45938.549539814812</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45938.549539814812</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45938.549539814812</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45938.549539814812</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45938.549539814812</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45938.549539814812</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45938.549539814812</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45938.549539814812</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45938.549539814812</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45938.549539814812</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45938.549539814812</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45938.549539814812</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45938.549539814812</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45938.549539814812</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45938.549539814812</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45938.549539814812</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45938.549539814812</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45938.549539814812</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45938.549539814812</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45938.549539814812</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45938.549539814812</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45938.549539814812</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45938.549539814812</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45938.549539814812</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45938.549539814812</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45938.549539814812</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45938.549539814812</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45938.549539814812</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45938.549539814812</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45938.549539814812</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45938.549539814812</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45938.549539814812</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45938.549539814812</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45938.549539814812</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45938.549539814812</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45938.549539814812</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45938.549539814812</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45938.549539814812</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45938.549539814812</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45938.549539814812</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45938.549539814812</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45938.549539814812</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45938.549539814812</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ref="G1055:G1118" ca="1" si="17">IFERROR(NOW()-F1055,"-")</f>
        <v>45938.549539814812</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45938.549539814812</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45938.549539814812</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45938.549539814812</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45938.549539814812</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45938.549539814812</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45938.549539814812</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45938.549539814812</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45938.549539814812</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45938.549539814812</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45938.549539814812</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45938.549539814812</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45938.549539814812</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45938.549539814812</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45938.549539814812</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45938.549539814812</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45938.549539814812</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45938.549539814812</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45938.549539814812</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45938.549539814812</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45938.549539814812</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45938.549539814812</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45938.549539814812</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45938.549539814812</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45938.549539814812</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45938.549539814812</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45938.549539814812</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45938.549539814812</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45938.549539814812</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45938.549539814812</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45938.549539814812</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45938.549539814812</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45938.549539814812</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45938.549539814812</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45938.549539814812</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45938.549539814812</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45938.549539814812</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45938.549539814812</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45938.549539814812</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45938.549539814812</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45938.549539814812</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45938.549539814812</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45938.549539814812</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45938.549539814812</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45938.549539814812</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45938.549539814812</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45938.549539814812</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45938.549539814812</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45938.549539814812</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45938.549539814812</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45938.549539814812</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45938.549539814812</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45938.549539814812</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45938.549539814812</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45938.549539814812</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45938.549539814812</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45938.549539814812</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45938.549539814812</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45938.549539814812</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45938.549539814812</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45938.549539814812</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45938.549539814812</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45938.549539814812</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45938.549539814812</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ref="G1119:G1182" ca="1" si="18">IFERROR(NOW()-F1119,"-")</f>
        <v>45938.549539814812</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45938.549539814812</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45938.549539814812</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45938.549539814812</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45938.549539814812</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45938.549539814812</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45938.549539814812</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45938.549539814812</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45938.549539814812</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45938.549539814812</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45938.549539814812</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45938.549539814812</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45938.549539814812</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45938.549539814812</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45938.549539814812</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45938.549539814812</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45938.549539814812</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45938.549539814812</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45938.549539814812</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45938.549539814812</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45938.549539814812</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45938.549539814812</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45938.549539814812</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45938.549539814812</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45938.549539814812</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45938.549539814812</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45938.549539814812</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45938.549539814812</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45938.549539814812</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45938.549539814812</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45938.549539814812</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45938.549539814812</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45938.549539814812</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45938.549539814812</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45938.549539814812</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45938.549539814812</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45938.549539814812</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45938.549539814812</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45938.549539814812</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45938.549539814812</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45938.549539814812</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45938.549539814812</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45938.549539814812</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45938.549539814812</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45938.549539814812</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45938.549539814812</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45938.549539814812</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45938.549539814812</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45938.549539814812</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45938.549539814812</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45938.549539814812</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45938.549539814812</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45938.549539814812</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45938.549539814812</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45938.549539814812</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45938.549539814812</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45938.549539814812</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45938.549539814812</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45938.549539814812</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45938.549539814812</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45938.549539814812</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45938.549539814812</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45938.549539814812</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45938.549539814812</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ref="G1183:G1197" ca="1" si="19">IFERROR(NOW()-F1183,"-")</f>
        <v>45938.549539814812</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45938.549539814812</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45938.549539814812</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45938.549539814812</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45938.549539814812</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45938.549539814812</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45938.549539814812</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45938.549539814812</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45938.549539814812</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45938.549539814812</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45938.549539814812</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45938.549539814812</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45938.549539814812</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45938.549539814812</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45938.549539814812</v>
      </c>
      <c r="H1197" s="22"/>
      <c r="I1197" s="19" t="str">
        <f>IFERROR(VLOOKUP(D1197,DB!A:F,6,0),"")</f>
        <v/>
      </c>
      <c r="J1197" s="18" t="str">
        <f>IFERROR(VLOOKUP(D1197,DB!A:G,7,0),"")</f>
        <v/>
      </c>
      <c r="K1197" s="50"/>
      <c r="L1197" s="23" t="str">
        <f>IFERROR(VLOOKUP(D1197,DB!A:I,9,0),"")</f>
        <v/>
      </c>
    </row>
  </sheetData>
  <dataValidations count="2">
    <dataValidation allowBlank="1" showInputMessage="1" showErrorMessage="1" sqref="E1" xr:uid="{5914219A-CB83-432D-936A-CC0CB6F3982A}"/>
    <dataValidation type="list" allowBlank="1" showInputMessage="1" showErrorMessage="1" sqref="E2:E119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4"/>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235.06882210647746</v>
      </c>
      <c r="H2" s="105">
        <v>45703.474768518521</v>
      </c>
      <c r="I2" s="102" t="str">
        <f>IFERROR(VLOOKUP(D2,DB!A:F,6,0),"")</f>
        <v>SCECO</v>
      </c>
      <c r="J2" s="102" t="str">
        <f>IFERROR(VLOOKUP(D2,DB!A:G,7,0),"")</f>
        <v>Dead</v>
      </c>
      <c r="K2" s="107" t="s">
        <v>39055</v>
      </c>
      <c r="L2" s="99" t="str">
        <f>IFERROR(VLOOKUP(D2,DB!A:I,9,0),"")</f>
        <v>Latis</v>
      </c>
    </row>
    <row r="3" spans="1:16" ht="15" customHeight="1">
      <c r="A3" s="127"/>
      <c r="B3" s="127" t="str">
        <f>IFERROR(VLOOKUP(D3,DB!A:K,11,0),"")</f>
        <v/>
      </c>
      <c r="C3" s="128"/>
      <c r="D3" s="129"/>
      <c r="E3" s="130"/>
      <c r="F3" s="131"/>
      <c r="G3" s="132">
        <f ca="1">IFERROR(NOW()-F3,"")</f>
        <v>45938.549539699074</v>
      </c>
      <c r="H3" s="131"/>
      <c r="I3" s="127" t="str">
        <f>IFERROR(VLOOKUP(D3,DB!A:F,6,0),"")</f>
        <v/>
      </c>
      <c r="J3" s="127" t="str">
        <f>IFERROR(VLOOKUP(D3,DB!A:G,7,0),"")</f>
        <v/>
      </c>
      <c r="K3" s="134"/>
      <c r="L3" s="129" t="str">
        <f>IFERROR(VLOOKUP(D3,DB!A:I,9,0),"")</f>
        <v/>
      </c>
    </row>
    <row r="4" spans="1:16" ht="15" customHeight="1">
      <c r="A4" s="127"/>
      <c r="B4" s="127" t="str">
        <f>IFERROR(VLOOKUP(D4,DB!A:K,11,0),"")</f>
        <v/>
      </c>
      <c r="C4" s="128"/>
      <c r="D4" s="129"/>
      <c r="E4" s="130"/>
      <c r="F4" s="131"/>
      <c r="G4" s="132">
        <f ca="1">IFERROR(NOW()-F4,"")</f>
        <v>45938.549539699074</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45938.549539699074</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45938.549539699074</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45938.549539699074</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45938.549539699074</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45938.549539699074</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2">
        <f ca="1">IFERROR(NOW()-F10,"")</f>
        <v>45938.549539699074</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2">
        <f ca="1">IFERROR(NOW()-F11,"")</f>
        <v>45938.549539699074</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45938.549539699074</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3">
        <f ca="1">IFERROR(NOW()-F13,"")</f>
        <v>45938.549539699074</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45938.549539699074</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45938.549539699074</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45938.549539699074</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45938.549539699074</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45938.549539699074</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45938.549539699074</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45938.549539699074</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45938.549539699074</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45938.549539699074</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45938.549539699074</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45938.549539699074</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45938.549539699074</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45938.549539699074</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45938.549539699074</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45938.549539699074</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45938.549539699074</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45938.549539699074</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45938.549539699074</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45938.549539699074</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45938.549539699074</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45938.549539699074</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45938.549539699074</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45938.549539699074</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45938.549539699074</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45938.549539699074</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45938.549539699074</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45938.549539699074</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45938.549539699074</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45938.549539699074</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45938.549539699074</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45938.549539699074</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45938.549539699074</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45938.549539699074</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45938.549539699074</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45938.549539699074</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45938.549539699074</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45938.549539699074</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45938.549539699074</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45938.549539699074</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45938.549539699074</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45938.549539699074</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45938.549539699074</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45938.549539699074</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45938.549539699074</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45938.549539699074</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45938.549539699074</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45938.549539699074</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45938.549539699074</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45938.549539699074</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45938.549539699074</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45938.549539699074</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45938.549539699074</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45938.549539699074</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45938.549539699074</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45938.549539699074</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45938.549539699074</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45938.549539699074</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45938.549539699074</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45938.549539699074</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45938.549539699074</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45938.549539699074</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45938.549539699074</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45938.549539699074</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45938.549539699074</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45938.549539699074</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45938.549539699074</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45938.549539699074</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45938.549539699074</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45938.549539699074</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45938.549539699074</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45938.549539699074</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45938.549539699074</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45938.549539699074</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45938.549539699074</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45938.549539699074</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45938.549539699074</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45938.549539699074</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45938.549539699074</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45938.549539699074</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45938.549539699074</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45938.549539699074</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45938.549539699074</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45938.549539699074</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45938.549539699074</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45938.549539699074</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45938.549539699074</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45938.549539699074</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45938.549539699074</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45938.549539699074</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45938.549539699074</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45938.549539699074</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45938.549539699074</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45938.549539699074</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45938.549539699074</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45938.549539699074</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45938.549539699074</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45938.549539699074</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45938.549539699074</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45938.549539699074</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45938.549539699074</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45938.549539699074</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45938.549539699074</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45938.549539699074</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45938.549539699074</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45938.549539699074</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45938.549539699074</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45938.549539699074</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45938.549539699074</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45938.549539699074</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45938.549539699074</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45938.549539699074</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45938.549539699074</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45938.549539699074</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45938.549539699074</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45938.549539699074</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45938.549539699074</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45938.549539699074</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45938.549539699074</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45938.549539699074</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45938.549539699074</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45938.549539699074</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45938.549539699074</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45938.549539699074</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45938.549539699074</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45938.549539699074</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45938.549539699074</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45938.549539699074</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45938.549539699074</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45938.549539699074</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45938.549539699074</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45938.549539699074</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45938.549539699074</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45938.549539699074</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45938.549539699074</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45938.549539699074</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45938.549539699074</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45938.549539699074</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45938.549539699074</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45938.549539699074</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45938.549539699074</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45938.549539699074</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45938.549539699074</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45938.549539699074</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45938.549539699074</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45938.549539699074</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45938.549539699074</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45938.549539699074</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45938.549539699074</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45938.549539699074</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45938.549539699074</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45938.549539699074</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45938.549539699074</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45938.549539699074</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45938.549539699074</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45938.549539699074</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45938.549539699074</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45938.549539699074</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45938.549539699074</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45938.549539699074</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45938.549539699074</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45938.549539699074</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45938.549539699074</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45938.549539699074</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45938.549539699074</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45938.549539699074</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45938.549539699074</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45938.549539699074</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45938.549539699074</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45938.549539699074</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45938.549539699074</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45938.549539699074</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45938.549539699074</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45938.549539699074</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45938.549539699074</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45938.549539699074</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45938.549539699074</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45938.549539699074</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45938.549539699074</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45938.549539699074</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45938.549539699074</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45938.549539699074</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45938.549539699074</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45938.549539699074</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45938.549539699074</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45938.549539699074</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45938.549539699074</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45938.549539699074</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45938.549539699074</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45938.549539699074</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45938.549539699074</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45938.549539699074</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45938.549539699074</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45938.549539699074</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45938.549539699074</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45938.549539699074</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45938.549539699074</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45938.549539699074</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45938.549539699074</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45938.549539699074</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45938.549539699074</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45938.549539699074</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45938.549539699074</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45938.549539699074</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45938.549539699074</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45938.549539699074</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45938.549539699074</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45938.549539699074</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45938.549539699074</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45938.549539699074</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45938.549539699074</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45938.549539699074</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45938.549539699074</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45938.549539699074</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45938.549539699074</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45938.549539699074</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45938.549539699074</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45938.549539699074</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45938.549539699074</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45938.549539699074</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45938.549539699074</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45938.549539699074</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45938.549539699074</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45938.549539699074</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45938.549539699074</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45938.549539699074</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45938.549539699074</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45938.549539699074</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45938.549539699074</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45938.549539699074</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45938.549539699074</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45938.549539699074</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45938.549539699074</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45938.549539699074</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45938.549539699074</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45938.549539699074</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45938.549539699074</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45938.549539699074</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45938.549539699074</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45938.549539699074</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45938.549539699074</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45938.549539699074</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45938.549539699074</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45938.549539699074</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45938.549539699074</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45938.549539699074</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45938.549539699074</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45938.549539699074</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45938.549539699074</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45938.549539699074</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45938.549539699074</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45938.549539699074</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45938.549539699074</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45938.549539699074</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45938.549539699074</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45938.549539699074</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45938.549539699074</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45938.549539699074</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45938.549539699074</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45938.549539699074</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45938.549539699074</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45938.549539699074</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45938.549539699074</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45938.549539699074</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45938.549539699074</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45938.549539699074</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45938.549539699074</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45938.549539699074</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45938.549539699074</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45938.549539699074</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45938.549539699074</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45938.549539699074</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45938.549539699074</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45938.549539699074</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45938.549539699074</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45938.549539699074</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45938.549539699074</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45938.549539699074</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45938.549539699074</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45938.549539699074</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45938.549539699074</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45938.549539699074</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45938.549539699074</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45938.549539699074</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45938.549539699074</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45938.549539699074</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45938.549539699074</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45938.549539699074</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45938.549539699074</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45938.549539699074</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45938.549539699074</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45938.549539699074</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45938.549539699074</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45938.549539699074</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45938.549539699074</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45938.549539699074</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45938.549539699074</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45938.549539699074</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45938.549539699074</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45938.549539699074</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45938.549539699074</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45938.549539699074</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45938.549539699074</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45938.549539699074</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45938.549539699074</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45938.549539699074</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45938.549539699074</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45938.549539699074</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45938.549539699074</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45938.549539699074</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45938.549539699074</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45938.549539699074</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45938.549539699074</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45938.549539699074</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45938.549539699074</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45938.549539699074</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45938.549539699074</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45938.549539699074</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45938.549539699074</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45938.549539699074</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45938.549539699074</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45938.549539699074</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45938.549539699074</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45938.549539699074</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45938.549539699074</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45938.549539699074</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45938.549539699074</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45938.549539699074</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45938.549539699074</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45938.549539699074</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45938.549539699074</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45938.549539699074</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45938.549539699074</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45938.549539699074</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45938.549539699074</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45938.549539699074</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45938.549539699074</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45938.549539699074</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45938.549539699074</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45938.549539699074</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45938.549539699074</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45938.549539699074</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45938.549539699074</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45938.549539699074</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45938.549539699074</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45938.549539699074</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45938.549539699074</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45938.549539699074</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45938.549539699074</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45938.549539699074</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45938.549539699074</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45938.549539699074</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45938.549539699074</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45938.549539699074</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45938.549539699074</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45938.549539699074</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45938.549539699074</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45938.549539699074</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45938.549539699074</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45938.549539699074</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45938.549539699074</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45938.549539699074</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45938.549539699074</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45938.549539699074</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45938.549539699074</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45938.549539699074</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45938.549539699074</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45938.549539699074</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45938.549539699074</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45938.549539699074</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45938.549539699074</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45938.549539699074</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45938.549539699074</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45938.549539699074</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45938.549539699074</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45938.549539699074</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45938.549539699074</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45938.549539699074</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45938.549539699074</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45938.549539699074</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45938.549539699074</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45938.549539699074</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45938.549539699074</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45938.549539699074</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45938.549539699074</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45938.549539699074</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45938.549539699074</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45938.549539699074</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45938.549539699074</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45938.549539699074</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45938.549539699074</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45938.549539699074</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45938.549539699074</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45938.549539699074</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45938.549539699074</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45938.549539699074</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45938.549539699074</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45938.549539699074</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45938.549539699074</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45938.549539699074</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45938.549539699074</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45938.549539699074</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45938.549539699074</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45938.549539699074</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45938.549539699074</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45938.549539699074</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45938.549539699074</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45938.549539699074</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45938.549539699074</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45938.549539699074</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45938.549539699074</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45938.549539699074</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45938.549539699074</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45938.549539699074</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45938.549539699074</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45938.549539699074</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45938.549539699074</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45938.549539699074</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45938.549539699074</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45938.549539699074</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45938.549539699074</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45938.549539699074</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45938.549539699074</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45938.549539699074</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45938.549539699074</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45938.549539699074</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45938.549539699074</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45938.549539699074</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45938.549539699074</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45938.549539699074</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45938.549539699074</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45938.549539699074</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45938.549539699074</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45938.549539699074</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45938.549539699074</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45938.549539699074</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45938.549539699074</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45938.549539699074</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45938.549539699074</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45938.549539699074</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45938.549539699074</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45938.549539699074</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45938.549539699074</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45938.549539699074</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45938.549539699074</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45938.549539699074</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45938.549539699074</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45938.549539699074</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45938.549539699074</v>
      </c>
      <c r="H461" s="131"/>
      <c r="I461" s="127" t="str">
        <f>IFERROR(VLOOKUP(D461,DB!A:F,6,0),"")</f>
        <v/>
      </c>
      <c r="J461" s="127" t="str">
        <f>IFERROR(VLOOKUP(D461,DB!A:G,7,0),"")</f>
        <v/>
      </c>
      <c r="K461" s="134"/>
      <c r="L461" s="129" t="str">
        <f>IFERROR(VLOOKUP(D461,DB!A:I,9,0),"")</f>
        <v/>
      </c>
    </row>
    <row r="462" spans="1:12" ht="15" customHeight="1">
      <c r="A462" s="127"/>
      <c r="B462" s="127" t="str">
        <f>IFERROR(VLOOKUP(D462,DB!A:K,11,0),"")</f>
        <v/>
      </c>
      <c r="C462" s="128"/>
      <c r="D462" s="129"/>
      <c r="E462" s="130"/>
      <c r="F462" s="131"/>
      <c r="G462" s="133">
        <f ca="1">IFERROR(NOW()-F462,"")</f>
        <v>45938.549539699074</v>
      </c>
      <c r="H462" s="131"/>
      <c r="I462" s="127" t="str">
        <f>IFERROR(VLOOKUP(D462,DB!A:F,6,0),"")</f>
        <v/>
      </c>
      <c r="J462" s="127" t="str">
        <f>IFERROR(VLOOKUP(D462,DB!A:G,7,0),"")</f>
        <v/>
      </c>
      <c r="K462" s="134"/>
      <c r="L462" s="129" t="str">
        <f>IFERROR(VLOOKUP(D462,DB!A:I,9,0),"")</f>
        <v/>
      </c>
    </row>
    <row r="463" spans="1:12" ht="15" customHeight="1">
      <c r="A463" s="127"/>
      <c r="B463" s="127" t="str">
        <f>IFERROR(VLOOKUP(D463,DB!A:K,11,0),"")</f>
        <v/>
      </c>
      <c r="C463" s="128"/>
      <c r="D463" s="129"/>
      <c r="E463" s="130"/>
      <c r="F463" s="131"/>
      <c r="G463" s="133">
        <f ca="1">IFERROR(NOW()-F463,"")</f>
        <v>45938.549539699074</v>
      </c>
      <c r="H463" s="131"/>
      <c r="I463" s="127" t="str">
        <f>IFERROR(VLOOKUP(D463,DB!A:F,6,0),"")</f>
        <v/>
      </c>
      <c r="J463" s="127" t="str">
        <f>IFERROR(VLOOKUP(D463,DB!A:G,7,0),"")</f>
        <v/>
      </c>
      <c r="K463" s="134"/>
      <c r="L463" s="129" t="str">
        <f>IFERROR(VLOOKUP(D463,DB!A:I,9,0),"")</f>
        <v/>
      </c>
    </row>
    <row r="464" spans="1:12" ht="15" customHeight="1">
      <c r="A464" s="135"/>
      <c r="B464" s="135" t="str">
        <f>IFERROR(VLOOKUP(D464,DB!A:K,11,0),"")</f>
        <v/>
      </c>
      <c r="C464" s="136"/>
      <c r="D464" s="137"/>
      <c r="E464" s="138"/>
      <c r="F464" s="139"/>
      <c r="G464" s="140">
        <f ca="1">IFERROR(NOW()-F464,"")</f>
        <v>45938.549539699074</v>
      </c>
      <c r="H464" s="139"/>
      <c r="I464" s="135" t="str">
        <f>IFERROR(VLOOKUP(D464,DB!A:F,6,0),"")</f>
        <v/>
      </c>
      <c r="J464" s="135" t="str">
        <f>IFERROR(VLOOKUP(D464,DB!A:G,7,0),"")</f>
        <v/>
      </c>
      <c r="K464" s="141"/>
      <c r="L464" s="137" t="str">
        <f>IFERROR(VLOOKUP(D464,DB!A:I,9,0),"")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D8" sqref="D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39056</v>
      </c>
      <c r="B2" s="37" t="str">
        <f>IFERROR(VLOOKUP(D2,DB!A:K,11,0),"")</f>
        <v>R5</v>
      </c>
      <c r="C2" s="37">
        <v>3</v>
      </c>
      <c r="D2" s="37" t="s">
        <v>36000</v>
      </c>
      <c r="E2" s="37" t="s">
        <v>38964</v>
      </c>
      <c r="F2" s="38">
        <v>45891.832060185188</v>
      </c>
      <c r="G2" s="39">
        <f t="shared" ref="G2" ca="1" si="0">IFERROR(NOW()-F2,"-")</f>
        <v>46.717479629623995</v>
      </c>
      <c r="H2" s="38">
        <v>45891.790393518517</v>
      </c>
      <c r="I2" s="37" t="str">
        <f>IFERROR(VLOOKUP(D2,DB!A:F,6,0),"")</f>
        <v>Generator-SG</v>
      </c>
      <c r="J2" s="37" t="str">
        <f>IFERROR(VLOOKUP(D2,DB!A:G,7,0),"")</f>
        <v>Vandalized</v>
      </c>
      <c r="K2" s="37" t="s">
        <v>39057</v>
      </c>
      <c r="L2" s="37" t="str">
        <f>IFERROR(VLOOKUP(D2,DB!A:I,9,0),"")</f>
        <v>Latis</v>
      </c>
      <c r="M2" s="125"/>
    </row>
    <row r="3" spans="1:13" ht="30.75">
      <c r="A3" s="37" t="s">
        <v>39058</v>
      </c>
      <c r="B3" s="37" t="str">
        <f>IFERROR(VLOOKUP(D3,DB!A:K,11,0),"")</f>
        <v>R5</v>
      </c>
      <c r="C3" s="37">
        <v>1</v>
      </c>
      <c r="D3" s="37" t="s">
        <v>31295</v>
      </c>
      <c r="E3" s="37" t="s">
        <v>39043</v>
      </c>
      <c r="F3" s="38">
        <v>45926.188877314817</v>
      </c>
      <c r="G3" s="39">
        <f ca="1">IFERROR(NOW()-F3,"-")</f>
        <v>12.360662384257012</v>
      </c>
      <c r="H3" s="38">
        <v>45926.158159722225</v>
      </c>
      <c r="I3" s="37" t="str">
        <f>IFERROR(VLOOKUP(D3,DB!A:F,6,0),"")</f>
        <v>SCECO</v>
      </c>
      <c r="J3" s="37" t="str">
        <f>IFERROR(VLOOKUP(D3,DB!A:G,7,0),"")</f>
        <v>Good</v>
      </c>
      <c r="K3" s="37" t="s">
        <v>39059</v>
      </c>
      <c r="L3" s="37" t="str">
        <f>IFERROR(VLOOKUP(D3,DB!A:I,9,0),"")</f>
        <v>Latis</v>
      </c>
      <c r="M3" s="125"/>
    </row>
    <row r="4" spans="1:13" ht="15">
      <c r="A4" s="37" t="s">
        <v>39060</v>
      </c>
      <c r="B4" s="37" t="str">
        <f>IFERROR(VLOOKUP(D4,DB!A:K,11,0),"")</f>
        <v>R5</v>
      </c>
      <c r="C4" s="37">
        <v>1</v>
      </c>
      <c r="D4" s="37" t="s">
        <v>36036</v>
      </c>
      <c r="E4" s="37" t="s">
        <v>38964</v>
      </c>
      <c r="F4" s="38">
        <v>45938.514513888891</v>
      </c>
      <c r="G4" s="39">
        <f ca="1">IFERROR(NOW()-F4,"-")</f>
        <v>3.5025810182560235E-2</v>
      </c>
      <c r="H4" s="38">
        <v>45938.50880787037</v>
      </c>
      <c r="I4" s="37" t="str">
        <f>IFERROR(VLOOKUP(D4,DB!A:F,6,0),"")</f>
        <v>Generator-SG</v>
      </c>
      <c r="J4" s="37" t="str">
        <f>IFERROR(VLOOKUP(D4,DB!A:G,7,0),"")</f>
        <v>Dead</v>
      </c>
      <c r="K4" s="37" t="s">
        <v>39061</v>
      </c>
      <c r="L4" s="37" t="str">
        <f>IFERROR(VLOOKUP(D4,DB!A:I,9,0),"")</f>
        <v>Latis</v>
      </c>
      <c r="M4" s="125"/>
    </row>
    <row r="5" spans="1:13" ht="15">
      <c r="A5" s="37"/>
      <c r="B5" s="37" t="str">
        <f>IFERROR(VLOOKUP(D5,DB!A:K,11,0),"")</f>
        <v/>
      </c>
      <c r="C5" s="37"/>
      <c r="D5" s="37"/>
      <c r="E5" s="37"/>
      <c r="F5" s="38"/>
      <c r="G5" s="39">
        <f ca="1">IFERROR(NOW()-F5,"-")</f>
        <v>45938.549539699074</v>
      </c>
      <c r="H5" s="38"/>
      <c r="I5" s="37" t="str">
        <f>IFERROR(VLOOKUP(D5,DB!A:F,6,0),"")</f>
        <v/>
      </c>
      <c r="J5" s="37" t="str">
        <f>IFERROR(VLOOKUP(D5,DB!A:G,7,0),"")</f>
        <v/>
      </c>
      <c r="K5" s="37"/>
      <c r="L5" s="37" t="str">
        <f>IFERROR(VLOOKUP(D5,DB!A:I,9,0),"")</f>
        <v/>
      </c>
      <c r="M5" s="125"/>
    </row>
    <row r="6" spans="1:13" ht="15">
      <c r="A6" s="37"/>
      <c r="B6" s="37" t="str">
        <f>IFERROR(VLOOKUP(D6,DB!A:K,11,0),"")</f>
        <v/>
      </c>
      <c r="C6" s="37"/>
      <c r="D6" s="37"/>
      <c r="E6" s="37"/>
      <c r="F6" s="38"/>
      <c r="G6" s="39">
        <f ca="1">IFERROR(NOW()-F6,"-")</f>
        <v>45938.549539699074</v>
      </c>
      <c r="H6" s="38"/>
      <c r="I6" s="37" t="str">
        <f>IFERROR(VLOOKUP(D6,DB!A:F,6,0),"")</f>
        <v/>
      </c>
      <c r="J6" s="37" t="str">
        <f>IFERROR(VLOOKUP(D6,DB!A:G,7,0),"")</f>
        <v/>
      </c>
      <c r="K6" s="37"/>
      <c r="L6" s="37" t="str">
        <f>IFERROR(VLOOKUP(D6,DB!A:I,9,0),"")</f>
        <v/>
      </c>
      <c r="M6" s="125"/>
    </row>
    <row r="7" spans="1:13" ht="15">
      <c r="A7" s="37"/>
      <c r="B7" s="37" t="str">
        <f>IFERROR(VLOOKUP(D7,DB!A:K,11,0),"")</f>
        <v/>
      </c>
      <c r="C7" s="37"/>
      <c r="D7" s="37"/>
      <c r="E7" s="37"/>
      <c r="F7" s="38"/>
      <c r="G7" s="39">
        <f ca="1">IFERROR(NOW()-F7,"-")</f>
        <v>45938.549539699074</v>
      </c>
      <c r="H7" s="38"/>
      <c r="I7" s="37" t="str">
        <f>IFERROR(VLOOKUP(D7,DB!A:F,6,0),"")</f>
        <v/>
      </c>
      <c r="J7" s="37" t="str">
        <f>IFERROR(VLOOKUP(D7,DB!A:G,7,0),"")</f>
        <v/>
      </c>
      <c r="K7" s="37"/>
      <c r="L7" s="37" t="str">
        <f>IFERROR(VLOOKUP(D7,DB!A:I,9,0),"")</f>
        <v/>
      </c>
      <c r="M7" s="125"/>
    </row>
    <row r="8" spans="1:13" ht="15">
      <c r="A8" s="37"/>
      <c r="B8" s="37" t="str">
        <f>IFERROR(VLOOKUP(D8,DB!A:K,11,0),"")</f>
        <v/>
      </c>
      <c r="C8" s="37"/>
      <c r="D8" s="37"/>
      <c r="E8" s="37"/>
      <c r="F8" s="38"/>
      <c r="G8" s="39">
        <f ca="1">IFERROR(NOW()-F8,"-")</f>
        <v>45938.549539699074</v>
      </c>
      <c r="H8" s="38"/>
      <c r="I8" s="37" t="str">
        <f>IFERROR(VLOOKUP(D8,DB!A:F,6,0),"")</f>
        <v/>
      </c>
      <c r="J8" s="37" t="str">
        <f>IFERROR(VLOOKUP(D8,DB!A:G,7,0),"")</f>
        <v/>
      </c>
      <c r="K8" s="37"/>
      <c r="L8" s="37" t="str">
        <f>IFERROR(VLOOKUP(D8,DB!A:I,9,0),"")</f>
        <v/>
      </c>
      <c r="M8" s="125"/>
    </row>
    <row r="9" spans="1:13" ht="15">
      <c r="A9" s="37"/>
      <c r="B9" s="37" t="str">
        <f>IFERROR(VLOOKUP(D9,DB!A:K,11,0),"")</f>
        <v/>
      </c>
      <c r="C9" s="37"/>
      <c r="D9" s="37"/>
      <c r="E9" s="37"/>
      <c r="F9" s="38"/>
      <c r="G9" s="39">
        <f ca="1">IFERROR(NOW()-F9,"-")</f>
        <v>45938.549539699074</v>
      </c>
      <c r="H9" s="38"/>
      <c r="I9" s="37" t="str">
        <f>IFERROR(VLOOKUP(D9,DB!A:F,6,0),"")</f>
        <v/>
      </c>
      <c r="J9" s="37" t="str">
        <f>IFERROR(VLOOKUP(D9,DB!A:G,7,0),"")</f>
        <v/>
      </c>
      <c r="K9" s="37"/>
      <c r="L9" s="37" t="str">
        <f>IFERROR(VLOOKUP(D9,DB!A:I,9,0),"")</f>
        <v/>
      </c>
      <c r="M9" s="125"/>
    </row>
    <row r="10" spans="1:13" ht="15">
      <c r="A10" s="84"/>
      <c r="B10" s="84" t="str">
        <f>IFERROR(VLOOKUP(D10,DB!A:K,11,0),"")</f>
        <v/>
      </c>
      <c r="C10" s="84"/>
      <c r="D10" s="84"/>
      <c r="E10" s="84"/>
      <c r="F10" s="123"/>
      <c r="G10" s="124">
        <f ca="1">IFERROR(NOW()-F10,"-")</f>
        <v>45938.549539699074</v>
      </c>
      <c r="H10" s="123"/>
      <c r="I10" s="84" t="str">
        <f>IFERROR(VLOOKUP(D10,DB!A:F,6,0),"")</f>
        <v/>
      </c>
      <c r="J10" s="84" t="str">
        <f>IFERROR(VLOOKUP(D10,DB!A:G,7,0),"")</f>
        <v/>
      </c>
      <c r="K10" s="84"/>
      <c r="L10" s="84" t="str">
        <f>IFERROR(VLOOKUP(D10,DB!A:I,9,0),"")</f>
        <v/>
      </c>
      <c r="M10" s="125"/>
    </row>
    <row r="11" spans="1:13" ht="15">
      <c r="A11" s="84"/>
      <c r="B11" s="84" t="str">
        <f>IFERROR(VLOOKUP(D11,DB!A:K,11,0),"")</f>
        <v/>
      </c>
      <c r="C11" s="84"/>
      <c r="D11" s="84"/>
      <c r="E11" s="84"/>
      <c r="F11" s="123"/>
      <c r="G11" s="124">
        <f ca="1">IFERROR(NOW()-F11,"-")</f>
        <v>45938.549539699074</v>
      </c>
      <c r="H11" s="123"/>
      <c r="I11" s="84" t="str">
        <f>IFERROR(VLOOKUP(D11,DB!A:F,6,0),"")</f>
        <v/>
      </c>
      <c r="J11" s="84" t="str">
        <f>IFERROR(VLOOKUP(D11,DB!A:G,7,0),"")</f>
        <v/>
      </c>
      <c r="K11" s="84"/>
      <c r="L11" s="84" t="str">
        <f>IFERROR(VLOOKUP(D11,DB!A:I,9,0),"")</f>
        <v/>
      </c>
    </row>
    <row r="12" spans="1:13" ht="15">
      <c r="A12" s="37"/>
      <c r="B12" s="37" t="str">
        <f>IFERROR(VLOOKUP(D12,DB!A:K,11,0),"")</f>
        <v/>
      </c>
      <c r="C12" s="37"/>
      <c r="D12" s="37"/>
      <c r="E12" s="37"/>
      <c r="F12" s="38"/>
      <c r="G12" s="39">
        <f ca="1">IFERROR(NOW()-F12,"-")</f>
        <v>45938.549539699074</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ca="1">IFERROR(NOW()-F13,"-")</f>
        <v>45938.549539699074</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ca="1">IFERROR(NOW()-F14,"-")</f>
        <v>45938.549539699074</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45938.549539699074</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45938.549539699074</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45938.549539699074</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45938.549539699074</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45938.549539699074</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45938.549539699074</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45938.549539699074</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45938.549539699074</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45938.549539699074</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45938.549539699074</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45938.549539699074</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45938.549539699074</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45938.549539699074</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45938.549539699074</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45938.549539699074</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45938.549539699074</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45938.549539699074</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45938.549539699074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45938.549539699074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45938.549539699074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45938.549539699074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45938.549539699074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45938.549539699074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45938.549539699074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45938.549539699074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45938.549539699074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45938.549539699074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45938.549539699074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45938.549539699074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45938.549539699074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45938.549539699074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45938.549539699074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45938.549539699074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45938.549539699074</v>
      </c>
      <c r="H48" s="38"/>
      <c r="I48" s="37" t="str">
        <f>IFERROR(VLOOKUP(D48,DB!A:F,6,0),"")</f>
        <v/>
      </c>
      <c r="J48" s="37" t="str">
        <f>IFERROR(VLOOKUP(D48,DB!A:G,7,0),"")</f>
        <v/>
      </c>
      <c r="K48" s="37"/>
      <c r="L48" s="37" t="str">
        <f>IFERROR(VLOOKUP(D48,DB!A:I,9,0),"")</f>
        <v/>
      </c>
    </row>
    <row r="49" spans="1:12" ht="15">
      <c r="A49" s="84"/>
      <c r="B49" s="84" t="str">
        <f>IFERROR(VLOOKUP(D49,DB!A:K,11,0),"")</f>
        <v/>
      </c>
      <c r="C49" s="84"/>
      <c r="D49" s="84"/>
      <c r="E49" s="84"/>
      <c r="F49" s="123"/>
      <c r="G49" s="124">
        <f ca="1">IFERROR(NOW()-F49,"-")</f>
        <v>45938.549539699074</v>
      </c>
      <c r="H49" s="123"/>
      <c r="I49" s="84" t="str">
        <f>IFERROR(VLOOKUP(D49,DB!A:F,6,0),"")</f>
        <v/>
      </c>
      <c r="J49" s="84" t="str">
        <f>IFERROR(VLOOKUP(D49,DB!A:G,7,0),"")</f>
        <v/>
      </c>
      <c r="K49" s="84"/>
      <c r="L49" s="84" t="str">
        <f>IFERROR(VLOOKUP(D49,DB!A:I,9,0),"")</f>
        <v/>
      </c>
    </row>
    <row r="50" spans="1:12" ht="15">
      <c r="A50" s="37"/>
      <c r="B50" s="37" t="str">
        <f>IFERROR(VLOOKUP(D50,DB!A:K,11,0),"")</f>
        <v/>
      </c>
      <c r="C50" s="37"/>
      <c r="D50" s="37"/>
      <c r="E50" s="37"/>
      <c r="F50" s="38"/>
      <c r="G50" s="39">
        <f ca="1">IFERROR(NOW()-F50,"-")</f>
        <v>45938.549539699074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45938.549539699074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45938.549539699074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45938.549539699074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45938.549539699074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45938.549539699074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45938.549539699074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45938.549539699074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45938.549539699074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45938.549539699074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45938.549539699074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45938.549539699074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45938.549539699074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45938.549539699074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45938.549539699074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45938.549539699074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45938.549539699074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45938.549539699074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45938.549539699074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45938.549539699074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45938.549539699074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45938.549539699074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45938.549539699074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45938.549539699074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45938.549539699074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45938.549539699074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45938.549539699074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45938.549539699074</v>
      </c>
      <c r="H77" s="38"/>
      <c r="I77" s="37" t="str">
        <f>IFERROR(VLOOKUP(D77,DB!A:F,6,0),"")</f>
        <v/>
      </c>
      <c r="J77" s="37" t="str">
        <f>IFERROR(VLOOKUP(D77,DB!A:G,7,0),"")</f>
        <v/>
      </c>
      <c r="K77" s="37"/>
      <c r="L77" s="37" t="str">
        <f>IFERROR(VLOOKUP(D77,DB!A:I,9,0),"")</f>
        <v/>
      </c>
    </row>
    <row r="78" spans="1:12" ht="15">
      <c r="A78" s="84"/>
      <c r="B78" s="84" t="str">
        <f>IFERROR(VLOOKUP(D78,DB!A:K,11,0),"")</f>
        <v/>
      </c>
      <c r="C78" s="84"/>
      <c r="D78" s="84"/>
      <c r="E78" s="84"/>
      <c r="F78" s="123"/>
      <c r="G78" s="124">
        <f ca="1">IFERROR(NOW()-F78,"-")</f>
        <v>45938.549539699074</v>
      </c>
      <c r="H78" s="123"/>
      <c r="I78" s="84" t="str">
        <f>IFERROR(VLOOKUP(D78,DB!A:F,6,0),"")</f>
        <v/>
      </c>
      <c r="J78" s="84" t="str">
        <f>IFERROR(VLOOKUP(D78,DB!A:G,7,0),"")</f>
        <v/>
      </c>
      <c r="K78" s="84"/>
      <c r="L78" s="84" t="str">
        <f>IFERROR(VLOOKUP(D78,DB!A:I,9,0),"")</f>
        <v/>
      </c>
    </row>
    <row r="79" spans="1:12" ht="15">
      <c r="A79" s="37"/>
      <c r="B79" s="37" t="str">
        <f>IFERROR(VLOOKUP(D79,DB!A:K,11,0),"")</f>
        <v/>
      </c>
      <c r="C79" s="37"/>
      <c r="D79" s="37"/>
      <c r="E79" s="37"/>
      <c r="F79" s="38"/>
      <c r="G79" s="39">
        <f ca="1">IFERROR(NOW()-F79,"-")</f>
        <v>45938.549539699074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45938.549539699074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45938.549539699074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45938.549539699074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45938.549539699074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45938.549539699074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45938.549539699074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45938.549539699074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45938.549539699074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45938.549539699074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45938.549539699074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45938.549539699074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45938.549539699074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45938.549539699074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45938.549539699074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45938.549539699074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45938.549539699074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45938.549539699074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45938.549539699074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45938.549539699074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45938.549539699074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45938.549539699074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45938.549539699074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45938.549539699074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45938.549539699074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45938.549539699074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45938.549539699074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45938.549539699074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45938.549539699074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45938.549539699074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45938.549539699074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45938.549539699074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45938.549539699074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45938.549539699074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45938.549539699074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45938.549539699074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45938.549539699074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45938.549539699074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45938.549539699074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45938.549539699074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45938.549539699074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45938.549539699074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45938.549539699074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45938.549539699074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45938.549539699074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45938.549539699074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45938.549539699074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45938.549539699074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45938.549539699074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45938.549539699074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45938.549539699074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45938.549539699074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45938.549539699074</v>
      </c>
      <c r="H131" s="38"/>
      <c r="I131" s="37" t="str">
        <f>IFERROR(VLOOKUP(D131,DB!A:F,6,0),"")</f>
        <v/>
      </c>
      <c r="J131" s="37" t="str">
        <f>IFERROR(VLOOKUP(D131,DB!A:G,7,0),"")</f>
        <v/>
      </c>
      <c r="K131" s="37"/>
      <c r="L131" s="37" t="str">
        <f>IFERROR(VLOOKUP(D131,DB!A:I,9,0),"")</f>
        <v/>
      </c>
    </row>
    <row r="132" spans="1:12" ht="15">
      <c r="A132" s="84"/>
      <c r="B132" s="84" t="str">
        <f>IFERROR(VLOOKUP(D132,DB!A:K,11,0),"")</f>
        <v/>
      </c>
      <c r="C132" s="84"/>
      <c r="D132" s="84"/>
      <c r="E132" s="84"/>
      <c r="F132" s="123"/>
      <c r="G132" s="124">
        <f ca="1">IFERROR(NOW()-F132,"-")</f>
        <v>45938.549539699074</v>
      </c>
      <c r="H132" s="123"/>
      <c r="I132" s="84" t="str">
        <f>IFERROR(VLOOKUP(D132,DB!A:F,6,0),"")</f>
        <v/>
      </c>
      <c r="J132" s="84" t="str">
        <f>IFERROR(VLOOKUP(D132,DB!A:G,7,0),"")</f>
        <v/>
      </c>
      <c r="K132" s="84"/>
      <c r="L132" s="84" t="str">
        <f>IFERROR(VLOOKUP(D132,DB!A:I,9,0),"")</f>
        <v/>
      </c>
    </row>
    <row r="133" spans="1:12" ht="15"/>
    <row r="134" spans="1:12" ht="15"/>
    <row r="135" spans="1:12" ht="15"/>
    <row r="136" spans="1:12" ht="15"/>
    <row r="137" spans="1:12" ht="15"/>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7" ht="15"/>
    <row r="388" ht="15"/>
    <row r="389" ht="15"/>
    <row r="390" ht="15"/>
    <row r="391" ht="15"/>
    <row r="392" ht="15"/>
    <row r="393" ht="15"/>
    <row r="394" ht="15"/>
    <row r="395" ht="15"/>
    <row r="396" ht="15"/>
    <row r="397" ht="15"/>
    <row r="398" ht="15"/>
    <row r="399" ht="15"/>
    <row r="400" ht="15"/>
    <row r="402" ht="15"/>
    <row r="403" ht="15"/>
    <row r="404" ht="15"/>
    <row r="405" ht="15"/>
    <row r="406" ht="15"/>
    <row r="407" ht="15"/>
    <row r="409" ht="15"/>
    <row r="410" ht="15"/>
    <row r="411" ht="15"/>
    <row r="412" ht="15"/>
    <row r="413" ht="15"/>
    <row r="414" ht="15"/>
    <row r="415" ht="15"/>
    <row r="416"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1" ht="15"/>
    <row r="452" ht="15"/>
    <row r="453" ht="15"/>
    <row r="454" ht="15"/>
    <row r="455" ht="15"/>
    <row r="456" ht="15"/>
    <row r="457" ht="15"/>
    <row r="458" ht="15"/>
    <row r="459" ht="15"/>
    <row r="460" ht="15"/>
    <row r="462" ht="15"/>
    <row r="463" ht="15"/>
    <row r="464" ht="15"/>
    <row r="467" ht="15"/>
    <row r="468" ht="15"/>
    <row r="469" ht="15"/>
    <row r="470"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2" ht="15"/>
    <row r="783" ht="15"/>
    <row r="784" ht="15"/>
    <row r="785" ht="15"/>
    <row r="786" ht="15"/>
    <row r="787" ht="15"/>
    <row r="791" ht="15"/>
    <row r="792" ht="15"/>
    <row r="802" ht="15"/>
    <row r="807" ht="15"/>
    <row r="818" ht="15"/>
    <row r="819" ht="15"/>
    <row r="826" ht="15"/>
    <row r="827" ht="15"/>
    <row r="831" ht="15"/>
    <row r="832" ht="15"/>
    <row r="833" ht="15"/>
    <row r="840" ht="15"/>
    <row r="841" ht="15"/>
    <row r="842" ht="15"/>
    <row r="843" ht="15"/>
    <row r="845" ht="15"/>
    <row r="846" ht="15"/>
    <row r="847" ht="15"/>
    <row r="850" ht="15"/>
    <row r="851" ht="15"/>
    <row r="852" ht="15"/>
    <row r="853" ht="15"/>
    <row r="855" ht="15"/>
    <row r="856" ht="15"/>
    <row r="857" ht="15"/>
    <row r="858" ht="15"/>
    <row r="859" ht="15"/>
    <row r="860" ht="15"/>
    <row r="862" ht="15"/>
    <row r="863" ht="15"/>
    <row r="865" ht="15"/>
    <row r="866" ht="15"/>
    <row r="868" ht="15"/>
    <row r="869" ht="15"/>
    <row r="870" ht="15"/>
    <row r="872" ht="15"/>
    <row r="873" ht="15"/>
    <row r="874" ht="15"/>
    <row r="875" ht="15"/>
    <row r="876" ht="15"/>
    <row r="880" ht="15"/>
    <row r="881" ht="15"/>
    <row r="882" ht="15"/>
    <row r="883" ht="15"/>
    <row r="886" ht="15"/>
    <row r="887" ht="15"/>
    <row r="890" ht="15"/>
    <row r="931" ht="15"/>
    <row r="932" ht="15"/>
    <row r="935" ht="15"/>
    <row r="936" ht="15"/>
    <row r="943" ht="15"/>
    <row r="944" ht="15"/>
    <row r="947" ht="15"/>
    <row r="949" ht="15"/>
    <row r="951" ht="15"/>
    <row r="952" ht="15"/>
    <row r="953" ht="15"/>
    <row r="956" ht="15"/>
    <row r="957" ht="15"/>
    <row r="959" ht="15"/>
    <row r="962" ht="15"/>
    <row r="963" ht="15"/>
    <row r="965" ht="15"/>
    <row r="966" ht="15"/>
    <row r="967" ht="15"/>
    <row r="968" ht="15"/>
    <row r="969" ht="15"/>
    <row r="972" ht="15"/>
    <row r="973" ht="15"/>
    <row r="974" ht="15"/>
    <row r="975" ht="15"/>
    <row r="976" ht="15"/>
    <row r="977" ht="15"/>
    <row r="979" ht="15"/>
    <row r="981" ht="15"/>
    <row r="983" ht="15"/>
    <row r="984" ht="15"/>
    <row r="985" ht="15"/>
    <row r="987" ht="15"/>
    <row r="988" ht="15"/>
    <row r="989" ht="15"/>
    <row r="990" ht="15"/>
    <row r="991" ht="15"/>
    <row r="992" ht="15"/>
    <row r="993" ht="15"/>
    <row r="995" ht="15"/>
    <row r="996" ht="15"/>
    <row r="997" ht="15"/>
    <row r="1002" ht="15"/>
    <row r="1003" ht="15"/>
    <row r="1007" ht="15"/>
    <row r="1008" ht="15"/>
    <row r="1009" ht="15"/>
    <row r="1012" ht="15"/>
    <row r="1014" ht="15"/>
    <row r="1018" ht="15"/>
    <row r="1022" ht="15"/>
    <row r="1028" ht="15"/>
    <row r="1029" ht="15"/>
    <row r="1031" ht="15"/>
    <row r="1032" ht="15"/>
    <row r="1034" ht="15"/>
    <row r="1037" ht="15"/>
    <row r="1038" ht="15"/>
    <row r="1040" ht="15"/>
    <row r="1042" ht="15"/>
    <row r="1044" ht="15"/>
    <row r="1046" ht="15"/>
    <row r="1047" ht="15"/>
    <row r="1048" ht="15"/>
    <row r="1050" ht="15"/>
    <row r="1051" ht="15"/>
    <row r="1052" ht="15"/>
    <row r="1053" ht="15"/>
    <row r="1056" ht="15"/>
    <row r="1230" ht="15"/>
    <row r="1231" ht="15"/>
    <row r="1241" ht="15"/>
    <row r="1242" ht="15"/>
    <row r="1243" ht="15"/>
    <row r="1249" ht="15"/>
    <row r="1250" ht="15"/>
    <row r="1251" ht="15"/>
    <row r="1252" ht="15"/>
    <row r="1254" ht="15"/>
    <row r="1257" ht="15"/>
    <row r="1258" ht="15"/>
    <row r="1259" ht="15"/>
    <row r="1260" ht="15"/>
    <row r="1262" ht="15"/>
    <row r="1263" ht="15"/>
    <row r="1265" ht="15"/>
    <row r="1266" ht="15"/>
    <row r="1267" ht="15"/>
    <row r="1268" ht="15"/>
    <row r="1270" ht="15"/>
    <row r="1271" ht="15"/>
    <row r="1272" ht="15"/>
    <row r="1275" ht="15"/>
    <row r="1276" ht="15"/>
    <row r="1279" ht="15"/>
    <row r="1280" ht="15"/>
    <row r="1281" ht="15"/>
    <row r="1282" ht="15"/>
    <row r="1283" ht="15"/>
    <row r="1284" ht="15"/>
    <row r="1285" ht="15"/>
    <row r="1286" ht="15"/>
    <row r="1288" ht="15"/>
    <row r="1290" ht="15"/>
    <row r="1291" ht="15"/>
    <row r="1292" ht="15"/>
    <row r="1295" ht="15"/>
    <row r="1305" ht="15"/>
    <row r="1308" ht="15"/>
    <row r="1309" ht="15"/>
    <row r="1313" ht="15"/>
    <row r="1317" ht="15"/>
    <row r="1320" ht="15"/>
    <row r="1322" ht="15"/>
    <row r="1323" ht="15"/>
    <row r="1326" ht="15"/>
    <row r="1328" ht="15"/>
    <row r="1331" ht="15"/>
    <row r="1332" ht="15"/>
    <row r="1333" ht="15"/>
    <row r="1335" ht="15"/>
    <row r="1337" ht="15"/>
    <row r="1338" ht="15"/>
    <row r="1339" ht="15"/>
    <row r="1343" ht="15"/>
    <row r="1344" ht="15"/>
    <row r="1345" ht="15"/>
    <row r="1347" ht="15"/>
    <row r="1348" ht="15"/>
    <row r="1349" ht="15"/>
    <row r="1350" ht="15"/>
    <row r="1352" ht="15"/>
    <row r="1363" ht="15"/>
    <row r="1365" ht="15"/>
    <row r="1366" ht="15"/>
    <row r="1367" ht="15"/>
    <row r="1368" ht="15"/>
    <row r="1369" ht="15"/>
    <row r="1370" ht="15"/>
    <row r="1371" ht="15"/>
    <row r="1372" ht="15"/>
    <row r="1373"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26"/>
  <sheetViews>
    <sheetView tabSelected="1" workbookViewId="0">
      <selection activeCell="K8" sqref="K8"/>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8" t="s">
        <v>38953</v>
      </c>
      <c r="B1" s="158" t="s">
        <v>38954</v>
      </c>
      <c r="C1" s="158" t="s">
        <v>38955</v>
      </c>
      <c r="D1" s="158" t="s">
        <v>144</v>
      </c>
      <c r="E1" s="158" t="s">
        <v>38956</v>
      </c>
      <c r="F1" s="159" t="s">
        <v>38957</v>
      </c>
      <c r="G1" s="160" t="s">
        <v>38958</v>
      </c>
      <c r="H1" s="159" t="s">
        <v>38959</v>
      </c>
      <c r="I1" s="158" t="s">
        <v>38960</v>
      </c>
      <c r="J1" s="158" t="s">
        <v>38961</v>
      </c>
      <c r="K1" s="158" t="s">
        <v>38962</v>
      </c>
      <c r="L1" s="15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50" t="s">
        <v>39062</v>
      </c>
      <c r="B2" s="151" t="s">
        <v>5398</v>
      </c>
      <c r="C2" s="150">
        <v>1</v>
      </c>
      <c r="D2" s="151" t="s">
        <v>34463</v>
      </c>
      <c r="E2" s="150" t="s">
        <v>39063</v>
      </c>
      <c r="F2" s="152">
        <v>45926.772847222222</v>
      </c>
      <c r="G2" s="153">
        <f ca="1">IFERROR(NOW()-F2,"-")</f>
        <v>11.776692476851167</v>
      </c>
      <c r="H2" s="154">
        <v>45927.449074074102</v>
      </c>
      <c r="I2" s="151" t="str">
        <f>IFERROR(VLOOKUP(D2,DB!A:F,6,0),"")</f>
        <v>SCECO</v>
      </c>
      <c r="J2" s="151" t="str">
        <f>IFERROR(VLOOKUP(D2,DB!A:G,7,0),"")</f>
        <v>Weak</v>
      </c>
      <c r="K2" s="150" t="s">
        <v>39064</v>
      </c>
      <c r="L2" s="151"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50" t="s">
        <v>24</v>
      </c>
      <c r="B3" s="151" t="str">
        <f>IFERROR(VLOOKUP(D3,DB!A:K,11,0),"")</f>
        <v>R6</v>
      </c>
      <c r="C3" s="150">
        <v>1</v>
      </c>
      <c r="D3" s="151" t="s">
        <v>34282</v>
      </c>
      <c r="E3" s="150"/>
      <c r="F3" s="150"/>
      <c r="G3" s="153">
        <f ca="1">IFERROR(NOW()-F3,"-")</f>
        <v>45938.549539699074</v>
      </c>
      <c r="H3" s="154">
        <v>45927.987534722219</v>
      </c>
      <c r="I3" s="151" t="str">
        <f>IFERROR(VLOOKUP(D3,DB!A:F,6,0),"")</f>
        <v>SCECO</v>
      </c>
      <c r="J3" s="151" t="str">
        <f>IFERROR(VLOOKUP(D3,DB!A:G,7,0),"")</f>
        <v>Vandalized</v>
      </c>
      <c r="K3" s="150" t="s">
        <v>39065</v>
      </c>
      <c r="L3" s="151" t="str">
        <f>IFERROR(VLOOKUP(D3,DB!A:I,9,0),"")</f>
        <v>Latis</v>
      </c>
    </row>
    <row r="4" spans="1:16383" ht="31.5" customHeight="1">
      <c r="A4" s="150" t="s">
        <v>39066</v>
      </c>
      <c r="B4" s="151" t="s">
        <v>5398</v>
      </c>
      <c r="C4" s="150">
        <v>1</v>
      </c>
      <c r="D4" s="151" t="s">
        <v>32861</v>
      </c>
      <c r="E4" s="150" t="s">
        <v>39063</v>
      </c>
      <c r="F4" s="152">
        <v>45933.880972222221</v>
      </c>
      <c r="G4" s="153">
        <f ca="1">IFERROR(NOW()-F4,"-")</f>
        <v>4.6685674768523313</v>
      </c>
      <c r="H4" s="154">
        <v>45929.455266203702</v>
      </c>
      <c r="I4" s="151" t="str">
        <f>IFERROR(VLOOKUP(D4,DB!A:F,6,0),"")</f>
        <v>SCECO</v>
      </c>
      <c r="J4" s="151" t="str">
        <f>IFERROR(VLOOKUP(D4,DB!A:G,7,0),"")</f>
        <v>In progress</v>
      </c>
      <c r="K4" s="150" t="s">
        <v>39064</v>
      </c>
      <c r="L4" s="151"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50" t="s">
        <v>39067</v>
      </c>
      <c r="B5" s="151" t="s">
        <v>5398</v>
      </c>
      <c r="C5" s="150">
        <v>1</v>
      </c>
      <c r="D5" s="151" t="s">
        <v>33408</v>
      </c>
      <c r="E5" s="150" t="s">
        <v>38964</v>
      </c>
      <c r="F5" s="152">
        <v>45934.942245370374</v>
      </c>
      <c r="G5" s="153">
        <f ca="1">IFERROR(NOW()-F5,"-")</f>
        <v>3.6072943286999362</v>
      </c>
      <c r="H5" s="154">
        <v>45934.470231481479</v>
      </c>
      <c r="I5" s="151" t="str">
        <f>IFERROR(VLOOKUP(D5,DB!A:F,6,0),"")</f>
        <v>SCECO</v>
      </c>
      <c r="J5" s="151" t="str">
        <f>IFERROR(VLOOKUP(D5,DB!A:G,7,0),"")</f>
        <v>Dead</v>
      </c>
      <c r="K5" s="150" t="s">
        <v>39064</v>
      </c>
      <c r="L5" s="151"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5" t="s">
        <v>39068</v>
      </c>
      <c r="B6" s="151" t="str">
        <f>IFERROR(VLOOKUP(D6,DB!A:K,11,0),"")</f>
        <v>R6</v>
      </c>
      <c r="C6" s="151">
        <v>1</v>
      </c>
      <c r="D6" s="151" t="s">
        <v>33684</v>
      </c>
      <c r="E6" s="150" t="s">
        <v>39063</v>
      </c>
      <c r="F6" s="156">
        <v>45937.809027777781</v>
      </c>
      <c r="G6" s="153">
        <f ca="1">IFERROR(NOW()-F6,"-")</f>
        <v>0.74051192129263654</v>
      </c>
      <c r="H6" s="156">
        <v>45937.667847222219</v>
      </c>
      <c r="I6" s="151" t="str">
        <f>IFERROR(VLOOKUP(D6,DB!A:F,6,0),"")</f>
        <v>SCECO</v>
      </c>
      <c r="J6" s="151" t="str">
        <f>IFERROR(VLOOKUP(D6,DB!A:G,7,0),"")</f>
        <v>Weak</v>
      </c>
      <c r="K6" s="157" t="s">
        <v>39069</v>
      </c>
      <c r="L6" s="151" t="str">
        <f>IFERROR(VLOOKUP(D6,DB!A:I,9,0),"")</f>
        <v>Latis</v>
      </c>
    </row>
    <row r="7" spans="1:16383" ht="31.5" customHeight="1">
      <c r="A7" s="110" t="s">
        <v>39070</v>
      </c>
      <c r="B7" s="151" t="str">
        <f>IFERROR(VLOOKUP(D7,DB!A:K,11,0),"")</f>
        <v>R6</v>
      </c>
      <c r="C7" s="111">
        <v>1</v>
      </c>
      <c r="D7" s="109" t="s">
        <v>32708</v>
      </c>
      <c r="E7" s="112" t="s">
        <v>38964</v>
      </c>
      <c r="F7" s="113"/>
      <c r="G7" s="81">
        <f ca="1">IFERROR(NOW()-F7,"-")</f>
        <v>45938.549539699074</v>
      </c>
      <c r="H7" s="113">
        <v>45938.470497685186</v>
      </c>
      <c r="I7" s="109" t="str">
        <f>IFERROR(VLOOKUP(D7,DB!A:F,6,0),"")</f>
        <v>SCECO</v>
      </c>
      <c r="J7" s="108" t="str">
        <f>IFERROR(VLOOKUP(D7,DB!A:G,7,0),"")</f>
        <v>Dead</v>
      </c>
      <c r="K7" s="114" t="s">
        <v>39071</v>
      </c>
      <c r="L7" s="115" t="str">
        <f>IFERROR(VLOOKUP(D7,DB!A:I,9,0),"")</f>
        <v>Latis</v>
      </c>
    </row>
    <row r="8" spans="1:16383" ht="31.5" customHeight="1">
      <c r="A8" s="110" t="s">
        <v>39072</v>
      </c>
      <c r="B8" s="151" t="str">
        <f>IFERROR(VLOOKUP(D8,DB!A:K,11,0),"")</f>
        <v>R6</v>
      </c>
      <c r="C8" s="111">
        <v>1</v>
      </c>
      <c r="D8" s="109" t="s">
        <v>36180</v>
      </c>
      <c r="E8" s="112" t="s">
        <v>38964</v>
      </c>
      <c r="F8" s="113">
        <v>45938.508217592593</v>
      </c>
      <c r="G8" s="81">
        <f ca="1">IFERROR(NOW()-F8,"-")</f>
        <v>4.1322106480947696E-2</v>
      </c>
      <c r="H8" s="113">
        <v>45938.502534722225</v>
      </c>
      <c r="I8" s="109" t="str">
        <f>IFERROR(VLOOKUP(D8,DB!A:F,6,0),"")</f>
        <v>SCECO</v>
      </c>
      <c r="J8" s="108" t="str">
        <f>IFERROR(VLOOKUP(D8,DB!A:G,7,0),"")</f>
        <v>Dead</v>
      </c>
      <c r="K8" s="114" t="s">
        <v>39073</v>
      </c>
      <c r="L8" s="115" t="str">
        <f>IFERROR(VLOOKUP(D8,DB!A:I,9,0),"")</f>
        <v>Latis</v>
      </c>
    </row>
    <row r="9" spans="1:16383" ht="31.5" customHeight="1">
      <c r="A9" s="110"/>
      <c r="B9" s="151" t="str">
        <f>IFERROR(VLOOKUP(D9,DB!A:K,11,0),"")</f>
        <v/>
      </c>
      <c r="C9" s="111"/>
      <c r="D9" s="161"/>
      <c r="E9" s="112"/>
      <c r="F9" s="113"/>
      <c r="G9" s="81">
        <f ca="1">IFERROR(NOW()-F9,"-")</f>
        <v>45938.549539699074</v>
      </c>
      <c r="H9" s="113"/>
      <c r="I9" s="109" t="str">
        <f>IFERROR(VLOOKUP(D9,DB!A:F,6,0),"")</f>
        <v/>
      </c>
      <c r="J9" s="108" t="str">
        <f>IFERROR(VLOOKUP(D9,DB!A:G,7,0),"")</f>
        <v/>
      </c>
      <c r="K9" s="114"/>
      <c r="L9" s="115" t="str">
        <f>IFERROR(VLOOKUP(D9,DB!A:I,9,0),"")</f>
        <v/>
      </c>
    </row>
    <row r="10" spans="1:16383" ht="31.5" customHeight="1">
      <c r="A10" s="110"/>
      <c r="B10" s="151" t="str">
        <f>IFERROR(VLOOKUP(D10,DB!A:K,11,0),"")</f>
        <v/>
      </c>
      <c r="C10" s="111"/>
      <c r="D10" s="149"/>
      <c r="E10" s="112"/>
      <c r="F10" s="113"/>
      <c r="G10" s="81">
        <f ca="1">IFERROR(NOW()-F10,"-")</f>
        <v>45938.549539699074</v>
      </c>
      <c r="H10" s="113"/>
      <c r="I10" s="109" t="str">
        <f>IFERROR(VLOOKUP(D10,DB!A:F,6,0),"")</f>
        <v/>
      </c>
      <c r="J10" s="108" t="str">
        <f>IFERROR(VLOOKUP(D10,DB!A:G,7,0),"")</f>
        <v/>
      </c>
      <c r="K10" s="114"/>
      <c r="L10" s="115" t="str">
        <f>IFERROR(VLOOKUP(D10,DB!A:I,9,0),"")</f>
        <v/>
      </c>
    </row>
    <row r="11" spans="1:16383" ht="31.5" customHeight="1">
      <c r="A11" s="110"/>
      <c r="B11" s="151" t="str">
        <f>IFERROR(VLOOKUP(D11,DB!A:K,11,0),"")</f>
        <v/>
      </c>
      <c r="C11" s="111"/>
      <c r="D11" s="109"/>
      <c r="E11" s="112"/>
      <c r="F11" s="113"/>
      <c r="G11" s="81">
        <f ca="1">IFERROR(NOW()-F11,"-")</f>
        <v>45938.549539699074</v>
      </c>
      <c r="H11" s="113"/>
      <c r="I11" s="109" t="str">
        <f>IFERROR(VLOOKUP(D11,DB!A:F,6,0),"")</f>
        <v/>
      </c>
      <c r="J11" s="108" t="str">
        <f>IFERROR(VLOOKUP(D11,DB!A:G,7,0),"")</f>
        <v/>
      </c>
      <c r="K11" s="114"/>
      <c r="L11" s="115" t="str">
        <f>IFERROR(VLOOKUP(D11,DB!A:I,9,0),"")</f>
        <v/>
      </c>
    </row>
    <row r="12" spans="1:16383" ht="31.5" customHeight="1">
      <c r="A12" s="110"/>
      <c r="B12" s="151" t="str">
        <f>IFERROR(VLOOKUP(D12,DB!A:K,11,0),"")</f>
        <v/>
      </c>
      <c r="C12" s="111"/>
      <c r="D12" s="109"/>
      <c r="E12" s="112"/>
      <c r="F12" s="113"/>
      <c r="G12" s="81">
        <f ca="1">IFERROR(NOW()-F12,"-")</f>
        <v>45938.549539699074</v>
      </c>
      <c r="H12" s="113"/>
      <c r="I12" s="109" t="str">
        <f>IFERROR(VLOOKUP(D12,DB!A:F,6,0),"")</f>
        <v/>
      </c>
      <c r="J12" s="108" t="str">
        <f>IFERROR(VLOOKUP(D12,DB!A:G,7,0),"")</f>
        <v/>
      </c>
      <c r="K12" s="114"/>
      <c r="L12" s="115" t="str">
        <f>IFERROR(VLOOKUP(D12,DB!A:I,9,0),"")</f>
        <v/>
      </c>
    </row>
    <row r="13" spans="1:16383" ht="31.5" customHeight="1">
      <c r="A13" s="110"/>
      <c r="B13" s="151" t="str">
        <f>IFERROR(VLOOKUP(D13,DB!A:K,11,0),"")</f>
        <v/>
      </c>
      <c r="C13" s="111"/>
      <c r="D13" s="109"/>
      <c r="E13" s="112"/>
      <c r="F13" s="113"/>
      <c r="G13" s="81">
        <f ca="1">IFERROR(NOW()-F13,"-")</f>
        <v>45938.549539699074</v>
      </c>
      <c r="H13" s="113"/>
      <c r="I13" s="109" t="str">
        <f>IFERROR(VLOOKUP(D13,DB!A:F,6,0),"")</f>
        <v/>
      </c>
      <c r="J13" s="108" t="str">
        <f>IFERROR(VLOOKUP(D13,DB!A:G,7,0),"")</f>
        <v/>
      </c>
      <c r="K13" s="114"/>
      <c r="L13" s="115" t="str">
        <f>IFERROR(VLOOKUP(D13,DB!A:I,9,0),"")</f>
        <v/>
      </c>
    </row>
    <row r="14" spans="1:16383" ht="31.5" customHeight="1">
      <c r="A14" s="110"/>
      <c r="B14" s="151" t="str">
        <f>IFERROR(VLOOKUP(D14,DB!A:K,11,0),"")</f>
        <v/>
      </c>
      <c r="C14" s="111"/>
      <c r="D14" s="109"/>
      <c r="E14" s="112"/>
      <c r="F14" s="113"/>
      <c r="G14" s="81">
        <f ca="1">IFERROR(NOW()-F14,"-")</f>
        <v>45938.549539699074</v>
      </c>
      <c r="H14" s="113"/>
      <c r="I14" s="109" t="str">
        <f>IFERROR(VLOOKUP(D14,DB!A:F,6,0),"")</f>
        <v/>
      </c>
      <c r="J14" s="108" t="str">
        <f>IFERROR(VLOOKUP(D14,DB!A:G,7,0),"")</f>
        <v/>
      </c>
      <c r="K14" s="114"/>
      <c r="L14" s="115" t="str">
        <f>IFERROR(VLOOKUP(D14,DB!A:I,9,0),"")</f>
        <v/>
      </c>
    </row>
    <row r="15" spans="1:16383" ht="31.5" customHeight="1">
      <c r="A15" s="110"/>
      <c r="B15" s="109" t="str">
        <f>IFERROR(VLOOKUP(D15,DB!A:K,11,0),"")</f>
        <v/>
      </c>
      <c r="C15" s="111"/>
      <c r="D15" s="109"/>
      <c r="E15" s="112"/>
      <c r="F15" s="113"/>
      <c r="G15" s="81">
        <f ca="1">IFERROR(NOW()-F15,"-")</f>
        <v>45938.549539699074</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45938.549539699074</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45938.549539699074</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45938.549539699074</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45938.549539699074</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45938.549539699074</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45938.549539699074</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45938.549539699074</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45938.549539699074</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45938.549539699074</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45938.549539699074</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45938.549539699074</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45938.549539699074</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45938.549539699074</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45938.549539699074</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45938.549539699074</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45938.549539699074</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45938.549539699074</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45938.549539699074</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45938.549539699074</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45938.549539699074</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45938.549539699074</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45938.549539699074</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45938.549539699074</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45938.549539699074</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45938.549539699074</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45938.549539699074</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45938.549539699074</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45938.549539699074</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45938.549539699074</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45938.549539699074</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45938.549539699074</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45938.549539699074</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45938.549539699074</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45938.549539699074</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45938.549539699074</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45938.549539699074</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45938.549539699074</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45938.549539699074</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45938.549539699074</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45938.549539699074</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45938.549539699074</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45938.549539699074</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45938.549539699074</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45938.549539699074</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45938.549539699074</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45938.549539699074</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45938.549539699074</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45938.549539699074</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45938.549539699074</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45938.549539699074</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45938.549539699074</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45938.549539699074</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45938.549539699074</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45938.549539699074</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45938.549539699074</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45938.549539699074</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45938.549539699074</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45938.549539699074</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45938.549539699074</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45938.549539699074</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45938.549539699074</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45938.549539699074</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45938.549539699074</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45938.549539699074</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45938.549539699074</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45938.549539699074</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45938.549539699074</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45938.549539699074</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45938.549539699074</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45938.549539699074</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45938.549539699074</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45938.549539699074</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45938.549539699074</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45938.549539699074</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45938.549539699074</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45938.549539699074</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45938.549539699074</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45938.549539699074</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45938.549539699074</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45938.549539699074</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45938.549539699074</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45938.549539699074</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45938.549539699074</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45938.549539699074</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45938.549539699074</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45938.549539699074</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45938.549539699074</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45938.549539699074</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45938.549539699074</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45938.549539699074</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45938.549539699074</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45938.549539699074</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45938.549539699074</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45938.549539699074</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45938.549539699074</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45938.549539699074</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45938.549539699074</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45938.549539699074</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45938.549539699074</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45938.549539699074</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45938.549539699074</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45938.549539699074</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45938.549539699074</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45938.549539699074</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45938.549539699074</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45938.549539699074</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45938.549539699074</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45938.549539699074</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45938.549539699074</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45938.549539699074</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45938.549539699074</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45938.549539699074</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45938.549539699074</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45938.549539699074</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45938.549539699074</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45938.549539699074</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45938.549539699074</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45938.549539699074</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45938.549539699074</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45938.549539699074</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45938.549539699074</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45938.549539699074</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45938.549539699074</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45938.549539699074</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45938.549539699074</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45938.549539699074</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45938.549539699074</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45938.549539699074</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45938.549539699074</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45938.549539699074</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45938.549539699074</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45938.549539699074</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45938.549539699074</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45938.549539699074</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45938.549539699074</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45938.549539699074</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45938.549539699074</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45938.549539699074</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45938.549539699074</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45938.549539699074</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45938.549539699074</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45938.549539699074</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45938.549539699074</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45938.549539699074</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45938.549539699074</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45938.549539699074</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45938.549539699074</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45938.549539699074</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45938.549539699074</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45938.549539699074</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45938.549539699074</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45938.549539699074</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45938.549539699074</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45938.549539699074</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45938.549539699074</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45938.549539699074</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45938.549539699074</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45938.549539699074</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45938.549539699074</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45938.549539699074</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45938.549539699074</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45938.549539699074</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45938.549539699074</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45938.549539699074</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45938.549539699074</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45938.549539699074</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45938.549539699074</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45938.549539699074</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45938.549539699074</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45938.549539699074</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45938.549539699074</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45938.549539699074</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45938.549539699074</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45938.549539699074</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45938.549539699074</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45938.549539699074</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45938.549539699074</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45938.549539699074</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45938.549539699074</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45938.549539699074</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45938.549539699074</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45938.549539699074</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45938.549539699074</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45938.549539699074</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45938.549539699074</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45938.549539699074</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45938.549539699074</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45938.549539699074</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45938.549539699074</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45938.549539699074</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45938.549539699074</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45938.549539699074</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45938.549539699074</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45938.549539699074</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45938.549539699074</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45938.549539699074</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45938.549539699074</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45938.549539699074</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45938.549539699074</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45938.549539699074</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45938.549539699074</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45938.549539699074</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45938.549539699074</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45938.549539699074</v>
      </c>
      <c r="H219" s="113"/>
      <c r="I219" s="109" t="str">
        <f>IFERROR(VLOOKUP(D219,DB!A:F,6,0),"")</f>
        <v/>
      </c>
      <c r="J219" s="108" t="str">
        <f>IFERROR(VLOOKUP(D219,DB!A:G,7,0),"")</f>
        <v/>
      </c>
      <c r="K219" s="114"/>
      <c r="L219" s="115" t="str">
        <f>IFERROR(VLOOKUP(D219,DB!A:I,9,0),"")</f>
        <v/>
      </c>
    </row>
    <row r="220" spans="1:12" ht="31.5" customHeight="1">
      <c r="A220" s="110"/>
      <c r="B220" s="109" t="str">
        <f>IFERROR(VLOOKUP(D220,DB!A:K,11,0),"")</f>
        <v/>
      </c>
      <c r="C220" s="111"/>
      <c r="D220" s="109"/>
      <c r="E220" s="112"/>
      <c r="F220" s="113"/>
      <c r="G220" s="81">
        <f ca="1">IFERROR(NOW()-F220,"-")</f>
        <v>45938.549539699074</v>
      </c>
      <c r="H220" s="113"/>
      <c r="I220" s="109" t="str">
        <f>IFERROR(VLOOKUP(D220,DB!A:F,6,0),"")</f>
        <v/>
      </c>
      <c r="J220" s="108" t="str">
        <f>IFERROR(VLOOKUP(D220,DB!A:G,7,0),"")</f>
        <v/>
      </c>
      <c r="K220" s="114"/>
      <c r="L220" s="115" t="str">
        <f>IFERROR(VLOOKUP(D220,DB!A:I,9,0),"")</f>
        <v/>
      </c>
    </row>
    <row r="221" spans="1:12" ht="31.5" customHeight="1">
      <c r="A221" s="110"/>
      <c r="B221" s="109" t="str">
        <f>IFERROR(VLOOKUP(D221,DB!A:K,11,0),"")</f>
        <v/>
      </c>
      <c r="C221" s="111"/>
      <c r="D221" s="109"/>
      <c r="E221" s="112"/>
      <c r="F221" s="113"/>
      <c r="G221" s="81">
        <f ca="1">IFERROR(NOW()-F221,"-")</f>
        <v>45938.549539699074</v>
      </c>
      <c r="H221" s="113"/>
      <c r="I221" s="109" t="str">
        <f>IFERROR(VLOOKUP(D221,DB!A:F,6,0),"")</f>
        <v/>
      </c>
      <c r="J221" s="108" t="str">
        <f>IFERROR(VLOOKUP(D221,DB!A:G,7,0),"")</f>
        <v/>
      </c>
      <c r="K221" s="114"/>
      <c r="L221" s="115" t="str">
        <f>IFERROR(VLOOKUP(D221,DB!A:I,9,0),"")</f>
        <v/>
      </c>
    </row>
    <row r="222" spans="1:12" ht="31.5" customHeight="1">
      <c r="A222" s="110"/>
      <c r="B222" s="109" t="str">
        <f>IFERROR(VLOOKUP(D222,DB!A:K,11,0),"")</f>
        <v/>
      </c>
      <c r="C222" s="111"/>
      <c r="D222" s="109"/>
      <c r="E222" s="112"/>
      <c r="F222" s="113"/>
      <c r="G222" s="81">
        <f ca="1">IFERROR(NOW()-F222,"-")</f>
        <v>45938.549539699074</v>
      </c>
      <c r="H222" s="113"/>
      <c r="I222" s="109" t="str">
        <f>IFERROR(VLOOKUP(D222,DB!A:F,6,0),"")</f>
        <v/>
      </c>
      <c r="J222" s="108" t="str">
        <f>IFERROR(VLOOKUP(D222,DB!A:G,7,0),"")</f>
        <v/>
      </c>
      <c r="K222" s="114"/>
      <c r="L222" s="115" t="str">
        <f>IFERROR(VLOOKUP(D222,DB!A:I,9,0),"")</f>
        <v/>
      </c>
    </row>
    <row r="223" spans="1:12" ht="31.5" customHeight="1">
      <c r="A223" s="110"/>
      <c r="B223" s="109" t="str">
        <f>IFERROR(VLOOKUP(D223,DB!A:K,11,0),"")</f>
        <v/>
      </c>
      <c r="C223" s="111"/>
      <c r="D223" s="109"/>
      <c r="E223" s="112"/>
      <c r="F223" s="113"/>
      <c r="G223" s="81">
        <f ca="1">IFERROR(NOW()-F223,"-")</f>
        <v>45938.549539699074</v>
      </c>
      <c r="H223" s="113"/>
      <c r="I223" s="109" t="str">
        <f>IFERROR(VLOOKUP(D223,DB!A:F,6,0),"")</f>
        <v/>
      </c>
      <c r="J223" s="108" t="str">
        <f>IFERROR(VLOOKUP(D223,DB!A:G,7,0),"")</f>
        <v/>
      </c>
      <c r="K223" s="114"/>
      <c r="L223" s="115" t="str">
        <f>IFERROR(VLOOKUP(D223,DB!A:I,9,0),"")</f>
        <v/>
      </c>
    </row>
    <row r="224" spans="1:12" ht="31.5" customHeight="1">
      <c r="A224" s="110"/>
      <c r="B224" s="109" t="str">
        <f>IFERROR(VLOOKUP(D224,DB!A:K,11,0),"")</f>
        <v/>
      </c>
      <c r="C224" s="111"/>
      <c r="D224" s="109"/>
      <c r="E224" s="112"/>
      <c r="F224" s="113"/>
      <c r="G224" s="81">
        <f ca="1">IFERROR(NOW()-F224,"-")</f>
        <v>45938.549539699074</v>
      </c>
      <c r="H224" s="113"/>
      <c r="I224" s="109" t="str">
        <f>IFERROR(VLOOKUP(D224,DB!A:F,6,0),"")</f>
        <v/>
      </c>
      <c r="J224" s="108" t="str">
        <f>IFERROR(VLOOKUP(D224,DB!A:G,7,0),"")</f>
        <v/>
      </c>
      <c r="K224" s="114"/>
      <c r="L224" s="115" t="str">
        <f>IFERROR(VLOOKUP(D224,DB!A:I,9,0),"")</f>
        <v/>
      </c>
    </row>
    <row r="225" spans="1:12" ht="31.5" customHeight="1">
      <c r="A225" s="110"/>
      <c r="B225" s="109" t="str">
        <f>IFERROR(VLOOKUP(D225,DB!A:K,11,0),"")</f>
        <v/>
      </c>
      <c r="C225" s="111"/>
      <c r="D225" s="109"/>
      <c r="E225" s="112"/>
      <c r="F225" s="113"/>
      <c r="G225" s="81">
        <f ca="1">IFERROR(NOW()-F225,"-")</f>
        <v>45938.549539699074</v>
      </c>
      <c r="H225" s="113"/>
      <c r="I225" s="109" t="str">
        <f>IFERROR(VLOOKUP(D225,DB!A:F,6,0),"")</f>
        <v/>
      </c>
      <c r="J225" s="108" t="str">
        <f>IFERROR(VLOOKUP(D225,DB!A:G,7,0),"")</f>
        <v/>
      </c>
      <c r="K225" s="114"/>
      <c r="L225" s="115" t="str">
        <f>IFERROR(VLOOKUP(D225,DB!A:I,9,0),"")</f>
        <v/>
      </c>
    </row>
    <row r="226" spans="1:12" ht="31.5" customHeight="1">
      <c r="A226" s="110"/>
      <c r="B226" s="109" t="str">
        <f>IFERROR(VLOOKUP(D226,DB!A:K,11,0),"")</f>
        <v/>
      </c>
      <c r="C226" s="111"/>
      <c r="D226" s="109"/>
      <c r="E226" s="112"/>
      <c r="F226" s="113"/>
      <c r="G226" s="81">
        <f ca="1">IFERROR(NOW()-F226,"-")</f>
        <v>45938.549539699074</v>
      </c>
      <c r="H226" s="113"/>
      <c r="I226" s="109" t="str">
        <f>IFERROR(VLOOKUP(D226,DB!A:F,6,0),"")</f>
        <v/>
      </c>
      <c r="J226" s="108" t="str">
        <f>IFERROR(VLOOKUP(D226,DB!A:G,7,0),"")</f>
        <v/>
      </c>
      <c r="K226" s="114"/>
      <c r="L226" s="115" t="str">
        <f>IFERROR(VLOOKUP(D226,DB!A:I,9,0),"")</f>
        <v/>
      </c>
    </row>
  </sheetData>
  <dataValidations count="2">
    <dataValidation allowBlank="1" showInputMessage="1" showErrorMessage="1" sqref="E1" xr:uid="{380493DB-286A-4683-AF55-C78F04945A49}"/>
    <dataValidation type="list" allowBlank="1" showInputMessage="1" showErrorMessage="1" sqref="E3 E5 E7:E22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2025-10-08T10:13:33Z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