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891" documentId="13_ncr:1_{F6CB121F-512D-4AA6-A0C1-0FB36C537598}" xr6:coauthVersionLast="47" xr6:coauthVersionMax="47" xr10:uidLastSave="{9F4DB4FC-8291-4EDC-9E7F-2D62380D24A7}"/>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21" i="6"/>
  <c r="G22" i="6"/>
  <c r="G2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<sst xmlns="http://schemas.openxmlformats.org/spreadsheetml/2006/main" count="179023" uniqueCount="39104">
  <si>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</si>
  <si>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</si>
  <si>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</si>
  <si>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</si>
  <si>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</si>
  <si>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</si>
  <si>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</si>
  <si>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</si>
  <si>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</si>
  <si>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</si>
  <si>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</si>
  <si>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</si>
  <si>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</si>
  <si>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</si>
  <si>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</si>
  <si>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</si>
  <si>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</si>
  <si>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</si>
  <si>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</si>
  <si>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</si>
  <si>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</si>
  <si>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</si>
  <si>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</si>
  <si>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</si>
  <si>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</si>
  <si>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</si>
  <si>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</si>
  <si>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</si>
  <si>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</si>
  <si>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</si>
  <si>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</si>
  <si>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</si>
  <si>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</si>
  <si>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</si>
  <si>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</si>
  <si>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</si>
  <si>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</si>
  <si>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</si>
  <si>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</si>
  <si>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</si>
  <si>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</si>
  <si>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</si>
  <si>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</si>
  <si>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</si>
  <si>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</si>
  <si>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</si>
  <si>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</si>
  <si>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</si>
  <si>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</si>
  <si>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</si>
  <si>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</si>
  <si>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</si>
  <si>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</si>
  <si>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</si>
  <si>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</si>
  <si>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</si>
  <si>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</si>
  <si>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</si>
  <si>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</si>
  <si>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</si>
  <si>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</si>
  <si>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</si>
  <si>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</si>
  <si>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</si>
  <si>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</si>
  <si>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</si>
  <si>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</si>
  <si>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</si>
  <si>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</si>
  <si>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</si>
  <si>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</si>
  <si>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</si>
  <si>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</si>
  <si>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</si>
  <si>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</si>
  <si>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</si>
  <si>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</si>
  <si>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</si>
  <si>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</si>
  <si>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</si>
  <si>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</si>
  <si>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</si>
  <si>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</si>
  <si>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</si>
  <si>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</si>
  <si>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</si>
  <si>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</si>
  <si>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</si>
  <si>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</si>
  <si>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</si>
  <si>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</si>
  <si>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</si>
  <si>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</si>
  <si>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</si>
  <si>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</si>
  <si>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</si>
  <si>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</si>
  <si>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</si>
  <si>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</si>
  <si>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</si>
  <si>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</si>
  <si>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</si>
  <si>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</si>
  <si>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</si>
  <si>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</si>
  <si>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</si>
  <si>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</si>
  <si>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</si>
  <si>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</si>
  <si>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</si>
  <si>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</si>
  <si>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</si>
  <si>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</si>
  <si>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</si>
  <si>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</si>
  <si>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</si>
  <si>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</si>
  <si>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</si>
  <si>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</si>
  <si>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</si>
  <si>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</si>
  <si>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</si>
  <si>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</si>
  <si>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</si>
  <si>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</si>
  <si>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</si>
  <si>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</si>
  <si>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</si>
  <si>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</si>
  <si>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</si>
  <si>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</si>
  <si>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</si>
  <si>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</si>
  <si>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</si>
  <si>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</si>
  <si>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</si>
  <si>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</si>
  <si>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</si>
  <si>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</si>
  <si>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</si>
  <si>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</si>
  <si>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</si>
  <si>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</si>
  <si>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</si>
  <si>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</si>
  <si>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</si>
  <si>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</si>
  <si>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</si>
  <si>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</si>
  <si>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</si>
  <si>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</si>
  <si>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</si>
  <si>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</si>
  <si>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</si>
  <si>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</si>
  <si>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</si>
  <si>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</si>
  <si>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</si>
  <si>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</si>
  <si>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</si>
  <si>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</si>
  <si>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</si>
  <si>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</si>
  <si>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</si>
  <si>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</si>
  <si>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</si>
  <si>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</si>
  <si>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</si>
  <si>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</si>
  <si>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</si>
  <si>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</si>
  <si>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</si>
  <si>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</si>
  <si>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</si>
  <si>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</si>
  <si>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</si>
  <si>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</si>
  <si>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</si>
  <si>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</si>
  <si>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</si>
  <si>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</si>
  <si>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</si>
  <si>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</si>
  <si>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</si>
  <si>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</si>
  <si>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</si>
  <si>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</si>
  <si>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</si>
  <si>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</si>
  <si>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</si>
  <si>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</si>
  <si>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</si>
  <si>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</si>
  <si>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</si>
  <si>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</si>
  <si>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</si>
  <si>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</si>
  <si>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</si>
  <si>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</si>
  <si>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</si>
  <si>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</si>
  <si>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</si>
  <si>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</si>
  <si>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</si>
  <si>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</si>
  <si>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</si>
  <si>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</si>
  <si>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</si>
  <si>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</si>
  <si>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</si>
  <si>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</si>
  <si>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</si>
  <si>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</si>
  <si>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</si>
  <si>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</si>
  <si>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</si>
  <si>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</si>
  <si>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</si>
  <si>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</si>
  <si>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</si>
  <si>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</si>
  <si>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</si>
  <si>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</si>
  <si>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</si>
  <si>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</si>
  <si>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</si>
  <si>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</si>
  <si>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</si>
  <si>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</si>
  <si>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</si>
  <si>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</si>
  <si>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</si>
  <si>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</si>
  <si>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</si>
  <si>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</si>
  <si>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</si>
  <si>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</si>
  <si>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</si>
  <si>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</si>
  <si>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</si>
  <si>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</si>
  <si>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</si>
  <si>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</si>
  <si>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</si>
  <si>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</si>
  <si>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</si>
  <si>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</si>
  <si>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</si>
  <si>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</si>
  <si>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</si>
  <si>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</si>
  <si>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</si>
  <si>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</si>
  <si>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</si>
  <si>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</si>
  <si>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</si>
  <si>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</si>
  <si>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</si>
  <si>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</si>
  <si>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</si>
  <si>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</si>
  <si>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</si>
  <si>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</si>
  <si>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</si>
  <si>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</si>
  <si>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</si>
  <si>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</si>
  <si>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</si>
  <si>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</si>
  <si>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</si>
  <si>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</si>
  <si>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</si>
  <si>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</si>
  <si>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</si>
  <si>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</si>
  <si>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</si>
  <si>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</si>
  <si>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</si>
  <si>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</si>
  <si>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</si>
  <si>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</si>
  <si>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</si>
  <si>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</si>
  <si>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</si>
  <si>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</si>
  <si>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</si>
  <si>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</si>
  <si>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</si>
  <si>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</si>
  <si>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</si>
  <si>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</si>
  <si>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</si>
  <si>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</si>
  <si>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</si>
  <si>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</si>
  <si>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</si>
  <si>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</si>
  <si>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</si>
  <si>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</si>
  <si>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</si>
  <si>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</si>
  <si>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</si>
  <si>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</si>
  <si>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</si>
  <si>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</si>
  <si>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</si>
  <si>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</si>
  <si>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</si>
  <si>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</si>
  <si>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</si>
  <si>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</si>
  <si>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</si>
  <si>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</si>
  <si>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</si>
  <si>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</si>
  <si>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</si>
  <si>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</si>
  <si>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</si>
  <si>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</si>
  <si>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</si>
  <si>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</si>
  <si>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</si>
  <si>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</si>
  <si>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</si>
  <si>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</si>
  <si>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</si>
  <si>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</si>
  <si>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</si>
  <si>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</si>
  <si>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</si>
  <si>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</si>
  <si>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</si>
  <si>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</si>
  <si>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</si>
  <si>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</si>
  <si>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</si>
  <si>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</si>
  <si>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</si>
  <si>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</si>
  <si>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</si>
  <si>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</si>
  <si>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</si>
  <si>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</si>
  <si>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</si>
  <si>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</si>
  <si>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</si>
  <si>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</si>
  <si>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</si>
  <si>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</si>
  <si>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</si>
  <si>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</si>
  <si>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</si>
  <si>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</si>
  <si>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</si>
  <si>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</si>
  <si>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</si>
  <si>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</si>
  <si>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</si>
  <si>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</si>
  <si>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</si>
  <si>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</si>
  <si>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</si>
  <si>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</si>
  <si>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</si>
  <si>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</si>
  <si>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</si>
  <si>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</si>
  <si>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</si>
  <si>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</si>
  <si>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</si>
  <si>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</si>
  <si>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</si>
  <si>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</si>
  <si>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</si>
  <si>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</si>
  <si>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</si>
  <si>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</si>
  <si>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</si>
  <si>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</si>
  <si>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</si>
  <si>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</si>
  <si>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</si>
  <si>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</si>
  <si>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</si>
  <si>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</si>
  <si>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</si>
  <si>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</si>
  <si>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</si>
  <si>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</si>
  <si>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</si>
  <si>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</si>
  <si>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</si>
  <si>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</si>
  <si>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</si>
  <si>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</si>
  <si>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</si>
  <si>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</si>
  <si>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</si>
  <si>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</si>
  <si>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</si>
  <si>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</si>
  <si>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</si>
  <si>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</si>
  <si>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</si>
  <si>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</si>
  <si>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</si>
  <si>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</si>
  <si>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</si>
  <si>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</si>
  <si>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</si>
  <si>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</si>
  <si>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</si>
  <si>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</si>
  <si>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</si>
  <si>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</si>
  <si>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</si>
  <si>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</si>
  <si>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</si>
  <si>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</si>
  <si>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</si>
  <si>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</si>
  <si>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</si>
  <si>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</si>
  <si>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</si>
  <si>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</si>
  <si>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</si>
  <si>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</si>
  <si>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</si>
  <si>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</si>
  <si>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</si>
  <si>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</si>
  <si>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</si>
  <si>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</si>
  <si>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</si>
  <si>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</si>
  <si>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</si>
  <si>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</si>
  <si>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</si>
  <si>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</si>
  <si>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</si>
  <si>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</si>
  <si>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</si>
  <si>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</si>
  <si>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</si>
  <si>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</si>
  <si>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</si>
  <si>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</si>
  <si>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</si>
  <si>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</si>
  <si>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</si>
  <si>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</si>
  <si>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</si>
  <si>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</si>
  <si>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</si>
  <si>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</si>
  <si>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</si>
  <si>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</si>
  <si>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</si>
  <si>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</si>
  <si>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</si>
  <si>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</si>
  <si>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</si>
  <si>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</si>
  <si>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</si>
  <si>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</si>
  <si>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</si>
  <si>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</si>
  <si>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</si>
  <si>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</si>
  <si>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</si>
  <si>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</si>
  <si>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</si>
  <si>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</si>
  <si>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</si>
  <si>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</si>
  <si>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</si>
  <si>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</si>
  <si>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</si>
  <si>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</si>
  <si>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</si>
  <si>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</si>
  <si>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</si>
  <si>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</si>
  <si>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</si>
  <si>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</si>
  <si>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</si>
  <si>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</si>
  <si>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</si>
  <si>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</si>
  <si>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</si>
  <si>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</si>
  <si>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</si>
  <si>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</si>
  <si>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</si>
  <si>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</si>
  <si>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</si>
  <si>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</si>
  <si>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</si>
  <si>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</si>
  <si>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</si>
  <si>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</si>
  <si>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</si>
  <si>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</si>
  <si>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</si>
  <si>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</si>
  <si>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</si>
  <si>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</si>
  <si>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</si>
  <si>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</si>
  <si>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</si>
  <si>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</si>
  <si>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</si>
  <si>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</si>
  <si>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</si>
  <si>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</si>
  <si>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</si>
  <si>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</si>
  <si>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</si>
  <si>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</si>
  <si>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</si>
  <si>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</si>
  <si>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</si>
  <si>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</si>
  <si>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</si>
  <si>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</si>
  <si>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</si>
  <si>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</si>
  <si>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</si>
  <si>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</si>
  <si>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</si>
  <si>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</si>
  <si>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</si>
  <si>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</si>
  <si>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</si>
  <si>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</si>
  <si>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</si>
  <si>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</si>
  <si>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</si>
  <si>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</si>
  <si>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</si>
  <si>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</si>
  <si>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</si>
  <si>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</si>
  <si>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</si>
  <si>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</si>
  <si>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</si>
  <si>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</si>
  <si>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</si>
  <si>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</si>
  <si>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</si>
  <si>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</si>
  <si>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</si>
  <si>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</si>
  <si>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</si>
  <si>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</si>
  <si>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</si>
  <si>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</si>
  <si>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</si>
  <si>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</si>
  <si>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</si>
  <si>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</si>
  <si>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</si>
  <si>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</si>
  <si>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</si>
  <si>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</si>
  <si>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</si>
  <si>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</si>
  <si>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</si>
  <si>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</si>
  <si>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</si>
  <si>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</si>
  <si>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</si>
  <si>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</si>
  <si>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</si>
  <si>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</si>
  <si>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</si>
  <si>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</si>
  <si>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</si>
  <si>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</si>
  <si>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</si>
  <si>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</si>
  <si>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</si>
  <si>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</si>
  <si>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</si>
  <si>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</si>
  <si>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</si>
  <si>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</si>
  <si>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</si>
  <si>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</si>
  <si>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</si>
  <si>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</si>
  <si>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</si>
  <si>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</si>
  <si>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</si>
  <si>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</si>
  <si>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</si>
  <si>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</si>
  <si>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</si>
  <si>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</si>
  <si>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</si>
  <si>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</si>
  <si>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</si>
  <si>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</si>
  <si>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</si>
  <si>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</si>
  <si>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</si>
  <si>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</si>
  <si>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</si>
  <si>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</si>
  <si>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</si>
  <si>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</si>
  <si>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</si>
  <si>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</si>
  <si>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</si>
  <si>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</si>
  <si>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</si>
  <si>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</si>
  <si>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</si>
  <si>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</si>
  <si>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</si>
  <si>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</si>
  <si>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</si>
  <si>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</si>
  <si>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</si>
  <si>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</si>
  <si>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</si>
  <si>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</si>
  <si>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</si>
  <si>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</si>
  <si>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</si>
  <si>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</si>
  <si>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</si>
  <si>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</si>
  <si>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</si>
  <si>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</si>
  <si>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</si>
  <si>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</si>
  <si>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</si>
  <si>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</si>
  <si>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</si>
  <si>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</si>
  <si>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</si>
  <si>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</si>
  <si>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</si>
  <si>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</si>
  <si>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</si>
  <si>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</si>
  <si>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</si>
  <si>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</si>
  <si>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</si>
  <si>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</si>
  <si>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</si>
  <si>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</si>
  <si>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</si>
  <si>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</si>
  <si>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</si>
  <si>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</si>
  <si>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</si>
  <si>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</si>
  <si>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</si>
  <si>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</si>
  <si>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</si>
  <si>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</si>
  <si>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</si>
  <si>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</si>
  <si>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</si>
  <si>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</si>
  <si>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</si>
  <si>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</si>
  <si>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</si>
  <si>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</si>
  <si>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</si>
  <si>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</si>
  <si>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</si>
  <si>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</si>
  <si>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</si>
  <si>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</si>
  <si>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</si>
  <si>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</si>
  <si>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</si>
  <si>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</si>
  <si>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</si>
  <si>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</si>
  <si>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</si>
  <si>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</si>
  <si>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</si>
  <si>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</si>
  <si>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</si>
  <si>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</si>
  <si>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</si>
  <si>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</si>
  <si>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</si>
  <si>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</si>
  <si>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</si>
  <si>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</si>
  <si>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</si>
  <si>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</si>
  <si>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</si>
  <si>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</si>
  <si>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</si>
  <si>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</si>
  <si>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</si>
  <si>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</si>
  <si>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</si>
  <si>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</si>
  <si>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</si>
  <si>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</si>
  <si>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</si>
  <si>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</si>
  <si>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</si>
  <si>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</si>
  <si>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</si>
  <si>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</si>
  <si>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</si>
  <si>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</si>
  <si>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</si>
  <si>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</si>
  <si>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</si>
  <si>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</si>
  <si>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</si>
  <si>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</si>
  <si>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</si>
  <si>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</si>
  <si>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</si>
  <si>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</si>
  <si>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</si>
  <si>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</si>
  <si>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</si>
  <si>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</si>
  <si>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</si>
  <si>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</si>
  <si>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</si>
  <si>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</si>
  <si>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</si>
  <si>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</si>
  <si>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</si>
  <si>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</si>
  <si>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</si>
  <si>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</si>
  <si>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</si>
  <si>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</si>
  <si>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</si>
  <si>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</si>
  <si>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</si>
  <si>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</si>
  <si>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</si>
  <si>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</si>
  <si>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</si>
  <si>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</si>
  <si>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</si>
  <si>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</si>
  <si>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</si>
  <si>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</si>
  <si>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</si>
  <si>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</si>
  <si>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</si>
  <si>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</si>
  <si>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</si>
  <si>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</si>
  <si>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</si>
  <si>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</si>
  <si>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</si>
  <si>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</si>
  <si>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</si>
  <si>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</si>
  <si>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</si>
  <si>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</si>
  <si>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</si>
  <si>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</si>
  <si>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</si>
  <si>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</si>
  <si>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</si>
  <si>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</si>
  <si>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</si>
  <si>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</si>
  <si>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</si>
  <si>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</si>
  <si>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</si>
  <si>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</si>
  <si>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</si>
  <si>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</si>
  <si>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</si>
  <si>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</si>
  <si>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</si>
  <si>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</si>
  <si>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</si>
  <si>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</si>
  <si>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</si>
  <si>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</si>
  <si>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</si>
  <si>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</si>
  <si>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</si>
  <si>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</si>
  <si>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</si>
  <si>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</si>
  <si>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</si>
  <si>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</si>
  <si>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</si>
  <si>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</si>
  <si>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</si>
  <si>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</si>
  <si>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</si>
  <si>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</si>
  <si>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</si>
  <si>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</si>
  <si>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</si>
  <si>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</si>
  <si>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</si>
  <si>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</si>
  <si>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</si>
  <si>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</si>
  <si>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</si>
  <si>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</si>
  <si>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</si>
  <si>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</si>
  <si>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</si>
  <si>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</si>
  <si>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</si>
  <si>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</si>
  <si>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</si>
  <si>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</si>
  <si>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</si>
  <si>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</si>
  <si>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</si>
  <si>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</si>
  <si>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</si>
  <si>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</si>
  <si>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</si>
  <si>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</si>
  <si>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</si>
  <si>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</si>
  <si>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</si>
  <si>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</si>
  <si>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</si>
  <si>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</si>
  <si>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</si>
  <si>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</si>
  <si>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</si>
  <si>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</si>
  <si>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</si>
  <si>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</si>
  <si>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</si>
  <si>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</si>
  <si>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</si>
  <si>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</si>
  <si>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</si>
  <si>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</si>
  <si>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</si>
  <si>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</si>
  <si>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</si>
  <si>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</si>
  <si>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</si>
  <si>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</si>
  <si>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</si>
  <si>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</si>
  <si>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</si>
  <si>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</si>
  <si>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</si>
  <si>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</si>
  <si>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</si>
  <si>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</si>
  <si>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</si>
  <si>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</si>
  <si>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</si>
  <si>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</si>
  <si>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</si>
  <si>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</si>
  <si>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</si>
  <si>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</si>
  <si>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</si>
  <si>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</si>
  <si>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</si>
  <si>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</si>
  <si>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</si>
  <si>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</si>
  <si>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</si>
  <si>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</si>
  <si>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</si>
  <si>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</si>
  <si>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</si>
  <si>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</si>
  <si>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</si>
  <si>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</si>
  <si>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</si>
  <si>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</si>
  <si>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</si>
  <si>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</si>
  <si>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</si>
  <si>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</si>
  <si>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</si>
  <si>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</si>
  <si>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</si>
  <si>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</si>
  <si>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</si>
  <si>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</si>
  <si>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</si>
  <si>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</si>
  <si>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</si>
  <si>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</si>
  <si>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</si>
  <si>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</si>
  <si>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</si>
  <si>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</si>
  <si>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</si>
  <si>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</si>
  <si>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</si>
  <si>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</si>
  <si>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</si>
  <si>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</si>
  <si>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</si>
  <si>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</si>
  <si>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</si>
  <si>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</si>
  <si>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</si>
  <si>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</si>
  <si>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</si>
  <si>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</si>
  <si>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</si>
  <si>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</si>
  <si>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</si>
  <si>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</si>
  <si>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</si>
  <si>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</si>
  <si>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</si>
  <si>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</si>
  <si>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</si>
  <si>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</si>
  <si>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</si>
  <si>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</si>
  <si>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</si>
  <si>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</si>
  <si>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</si>
  <si>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</si>
  <si>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</si>
  <si>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</si>
  <si>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</si>
  <si>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</si>
  <si>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</si>
  <si>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</si>
  <si>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</si>
  <si>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</si>
  <si>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</si>
  <si>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</si>
  <si>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</si>
  <si>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</si>
  <si>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</si>
  <si>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</si>
  <si>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</si>
  <si>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</si>
  <si>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</si>
  <si>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</si>
  <si>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</si>
  <si>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</si>
  <si>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</si>
  <si>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</si>
  <si>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</si>
  <si>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</si>
  <si>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</si>
  <si>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</si>
  <si>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</si>
  <si>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</si>
  <si>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</si>
  <si>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</si>
  <si>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</si>
  <si>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</si>
  <si>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</si>
  <si>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</si>
  <si>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</si>
  <si>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</si>
  <si>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</si>
  <si>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</si>
  <si>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</si>
  <si>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</si>
  <si>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</si>
  <si>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</si>
  <si>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</si>
  <si>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</si>
  <si>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</si>
  <si>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</si>
  <si>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</si>
  <si>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</si>
  <si>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</si>
  <si>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</si>
  <si>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</si>
  <si>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</si>
  <si>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</si>
  <si>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</si>
  <si>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</si>
  <si>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</si>
  <si>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</si>
  <si>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</si>
  <si>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</si>
  <si>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</si>
  <si>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</si>
  <si>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</si>
  <si>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</si>
  <si>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</si>
  <si>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</si>
  <si>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</si>
  <si>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</si>
  <si>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</si>
  <si>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</si>
  <si>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</si>
  <si>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</si>
  <si>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</si>
  <si>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</si>
  <si>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</si>
  <si>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</si>
  <si>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</si>
  <si>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</si>
  <si>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</si>
  <si>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</si>
  <si>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</si>
  <si>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</si>
  <si>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</si>
  <si>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</si>
  <si>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</si>
  <si>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</si>
  <si>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</si>
  <si>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</si>
  <si>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</si>
  <si>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</si>
  <si>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</si>
  <si>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</si>
  <si>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</si>
  <si>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</si>
  <si>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</si>
  <si>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</si>
  <si>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</si>
  <si>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</si>
  <si>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</si>
  <si>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</si>
  <si>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</si>
  <si>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</si>
  <si>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</si>
  <si>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</si>
  <si>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</si>
  <si>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</si>
  <si>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</si>
  <si>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</si>
  <si>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</si>
  <si>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</si>
  <si>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</si>
  <si>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</si>
  <si>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</si>
  <si>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</si>
  <si>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</si>
  <si>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</si>
  <si>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</si>
  <si>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</si>
  <si>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</si>
  <si>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</si>
  <si>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</si>
  <si>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</si>
  <si>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</si>
  <si>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</si>
  <si>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</si>
  <si>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</si>
  <si>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</si>
  <si>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</si>
  <si>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</si>
  <si>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</si>
  <si>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</si>
  <si>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</si>
  <si>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</si>
  <si>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</si>
  <si>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</si>
  <si>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</si>
  <si>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</si>
  <si>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</si>
  <si>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</si>
  <si>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</si>
  <si>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</si>
  <si>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</si>
  <si>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</si>
  <si>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</si>
  <si>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</si>
  <si>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</si>
  <si>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</si>
  <si>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</si>
  <si>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</si>
  <si>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</si>
  <si>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</si>
  <si>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</si>
  <si>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</si>
  <si>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</si>
  <si>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</si>
  <si>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</si>
  <si>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</si>
  <si>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</si>
  <si>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</si>
  <si>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</si>
  <si>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</si>
  <si>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</si>
  <si>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</si>
  <si>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</si>
  <si>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</si>
  <si>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</si>
  <si>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</si>
  <si>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</si>
  <si>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</si>
  <si>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</si>
  <si>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</si>
  <si>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</si>
  <si>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</si>
  <si>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</si>
  <si>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</si>
  <si>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</si>
  <si>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</si>
  <si>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</si>
  <si>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</si>
  <si>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</si>
  <si>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</si>
  <si>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</si>
  <si>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</si>
  <si>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</si>
  <si>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</si>
  <si>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</si>
  <si>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</si>
  <si>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</si>
  <si>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</si>
  <si>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</si>
  <si>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</si>
  <si>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</si>
  <si>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</si>
  <si>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</si>
  <si>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</si>
  <si>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</si>
  <si>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</si>
  <si>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</si>
  <si>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</si>
  <si>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</si>
  <si>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</si>
  <si>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</si>
  <si>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</si>
  <si>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</si>
  <si>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</si>
  <si>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</si>
  <si>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</si>
  <si>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</si>
  <si>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</si>
  <si>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</si>
  <si>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</si>
  <si>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</si>
  <si>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</si>
  <si>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</si>
  <si>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</si>
  <si>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</si>
  <si>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</si>
  <si>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</si>
  <si>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</si>
  <si>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</si>
  <si>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</si>
  <si>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</si>
  <si>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</si>
  <si>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</si>
  <si>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</si>
  <si>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</si>
  <si>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</si>
  <si>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</si>
  <si>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</si>
  <si>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</si>
  <si>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</si>
  <si>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</si>
  <si>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</si>
  <si>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</si>
  <si>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</si>
  <si>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</si>
  <si>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</si>
  <si>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</si>
  <si>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</si>
  <si>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</si>
  <si>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</si>
  <si>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</si>
  <si>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</si>
  <si>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</si>
  <si>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</si>
  <si>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</si>
  <si>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</si>
  <si>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</si>
  <si>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</si>
  <si>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</si>
  <si>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</si>
  <si>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</si>
  <si>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</si>
  <si>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</si>
  <si>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</si>
  <si>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</si>
  <si>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</si>
  <si>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</si>
  <si>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</si>
  <si>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</si>
  <si>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</si>
  <si>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</si>
  <si>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</si>
  <si>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</si>
  <si>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</si>
  <si>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</si>
  <si>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</si>
  <si>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</si>
  <si>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</si>
  <si>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</si>
  <si>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</si>
  <si>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</si>
  <si>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</si>
  <si>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</si>
  <si>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</si>
  <si>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</si>
  <si>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</si>
  <si>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</si>
  <si>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</si>
  <si>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</si>
  <si>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</si>
  <si>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</si>
  <si>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</si>
  <si>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</si>
  <si>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</si>
  <si>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</si>
  <si>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</si>
  <si>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</si>
  <si>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</si>
  <si>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</si>
  <si>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</si>
  <si>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</si>
  <si>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</si>
  <si>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</si>
  <si>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</si>
  <si>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</si>
  <si>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</si>
  <si>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</si>
  <si>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</si>
  <si>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</si>
  <si>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</si>
  <si>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</si>
  <si>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</si>
  <si>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</si>
  <si>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</si>
  <si>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</si>
  <si>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</si>
  <si>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</si>
  <si>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</si>
  <si>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</si>
  <si>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</si>
  <si>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</si>
  <si>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</si>
  <si>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</si>
  <si>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</si>
  <si>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</si>
  <si>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</si>
  <si>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</si>
  <si>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</si>
  <si>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</si>
  <si>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</si>
  <si>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</si>
  <si>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</si>
  <si>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</si>
  <si>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</si>
  <si>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</si>
  <si>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</si>
  <si>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</si>
  <si>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</si>
  <si>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</si>
  <si>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</si>
  <si>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</si>
  <si>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</si>
  <si>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</si>
  <si>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</si>
  <si>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</si>
  <si>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</si>
  <si>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</si>
  <si>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</si>
  <si>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</si>
  <si>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</si>
  <si>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</si>
  <si>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</si>
  <si>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</si>
  <si>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</si>
  <si>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</si>
  <si>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</si>
  <si>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</si>
  <si>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</si>
  <si>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</si>
  <si>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</si>
  <si>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</si>
  <si>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</si>
  <si>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</si>
  <si>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</si>
  <si>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</si>
  <si>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</si>
  <si>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</si>
  <si>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</si>
  <si>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</si>
  <si>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</si>
  <si>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</si>
  <si>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</si>
  <si>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</si>
  <si>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</si>
  <si>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</si>
  <si>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</si>
  <si>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</si>
  <si>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</si>
  <si>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</si>
  <si>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</si>
  <si>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</si>
  <si>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</si>
  <si>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</si>
  <si>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</si>
  <si>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</si>
  <si>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</si>
  <si>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</si>
  <si>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</si>
  <si>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</si>
  <si>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</si>
  <si>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</si>
  <si>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</si>
  <si>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</si>
  <si>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</si>
  <si>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</si>
  <si>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</si>
  <si>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</si>
  <si>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</si>
  <si>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</si>
  <si>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</si>
  <si>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</si>
  <si>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</si>
  <si>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</si>
  <si>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</si>
  <si>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</si>
  <si>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</si>
  <si>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</si>
  <si>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</si>
  <si>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</si>
  <si>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</si>
  <si>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</si>
  <si>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</si>
  <si>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</si>
  <si>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</si>
  <si>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</si>
  <si>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</si>
  <si>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</si>
  <si>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</si>
  <si>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</si>
  <si>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</si>
  <si>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</si>
  <si>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</si>
  <si>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</si>
  <si>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</si>
  <si>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</si>
  <si>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</si>
  <si>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</si>
  <si>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</si>
  <si>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</si>
  <si>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</si>
  <si>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</si>
  <si>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</si>
  <si>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</si>
  <si>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</si>
  <si>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</si>
  <si>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</si>
  <si>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</si>
  <si>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</si>
  <si>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</si>
  <si>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</si>
  <si>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</si>
  <si>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</si>
  <si>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</si>
  <si>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</si>
  <si>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</si>
  <si>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</si>
  <si>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</si>
  <si>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</si>
  <si>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</si>
  <si>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</si>
  <si>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</si>
  <si>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</si>
  <si>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</si>
  <si>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</si>
  <si>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</si>
  <si>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</si>
  <si>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</si>
  <si>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</si>
  <si>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</si>
  <si>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</si>
  <si>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</si>
  <si>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</si>
  <si>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</si>
  <si>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</si>
  <si>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</si>
  <si>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</si>
  <si>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</si>
  <si>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</si>
  <si>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</si>
  <si>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</si>
  <si>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</si>
  <si>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</si>
  <si>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</si>
  <si>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</si>
  <si>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</si>
  <si>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</si>
  <si>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</si>
  <si>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</si>
  <si>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</si>
  <si>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</si>
  <si>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</si>
  <si>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</si>
  <si>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</si>
  <si>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</si>
  <si>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</si>
  <si>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</si>
  <si>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</si>
  <si>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</si>
  <si>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</si>
  <si>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</si>
  <si>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</si>
  <si>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</si>
  <si>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</si>
  <si>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</si>
  <si>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</si>
  <si>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</si>
  <si>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</si>
  <si>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</si>
  <si>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</si>
  <si>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</si>
  <si>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</si>
  <si>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</si>
  <si>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</si>
  <si>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</si>
  <si>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</si>
  <si>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</si>
  <si>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</si>
  <si>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</si>
  <si>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</si>
  <si>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</si>
  <si>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</si>
  <si>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</si>
  <si>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</si>
  <si>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</si>
  <si>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</si>
  <si>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</si>
  <si>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</si>
  <si>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</si>
  <si>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</si>
  <si>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</si>
  <si>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</si>
  <si>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</si>
  <si>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</si>
  <si>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</si>
  <si>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</si>
  <si>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</si>
  <si>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</si>
  <si>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</si>
  <si>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</si>
  <si>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</si>
  <si>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</si>
  <si>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</si>
  <si>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</si>
  <si>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</si>
  <si>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</si>
  <si>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</si>
  <si>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</si>
  <si>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</si>
  <si>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</si>
  <si>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</si>
  <si>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</si>
  <si>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</si>
  <si>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</si>
  <si>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</si>
  <si>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</si>
  <si>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</si>
  <si>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</si>
  <si>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</si>
  <si>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</si>
  <si>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</si>
  <si>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</si>
  <si>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</si>
  <si>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</si>
  <si>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</si>
  <si>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</si>
  <si>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</si>
  <si>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</si>
  <si>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</si>
  <si>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</si>
  <si>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</si>
  <si>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</si>
  <si>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</si>
  <si>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</si>
  <si>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</si>
  <si>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</si>
  <si>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</si>
  <si>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</si>
  <si>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</si>
  <si>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</si>
  <si>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</si>
  <si>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</si>
  <si>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</si>
  <si>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</si>
  <si>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</si>
  <si>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</si>
  <si>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</si>
  <si>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</si>
  <si>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</si>
  <si>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</si>
  <si>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</si>
  <si>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</si>
  <si>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</si>
  <si>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</si>
  <si>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</si>
  <si>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</si>
  <si>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</si>
  <si>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</si>
  <si>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</si>
  <si>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</si>
  <si>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</si>
  <si>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</si>
  <si>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</si>
  <si>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</si>
  <si>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</si>
  <si>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</si>
  <si>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</si>
  <si>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</si>
  <si>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</si>
  <si>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</si>
  <si>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</si>
  <si>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</si>
  <si>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</si>
  <si>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</si>
  <si>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</si>
  <si>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</si>
  <si>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</si>
  <si>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</si>
  <si>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</si>
  <si>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</si>
  <si>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</si>
  <si>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</si>
  <si>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</si>
  <si>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</si>
  <si>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</si>
  <si>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</si>
  <si>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</si>
  <si>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</si>
  <si>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</si>
  <si>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</si>
  <si>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</si>
  <si>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</si>
  <si>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</si>
  <si>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</si>
  <si>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</si>
  <si>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</si>
  <si>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</si>
  <si>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</si>
  <si>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</si>
  <si>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</si>
  <si>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</si>
  <si>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</si>
  <si>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</si>
  <si>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</si>
  <si>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</si>
  <si>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</si>
  <si>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</si>
  <si>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</si>
  <si>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</si>
  <si>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</si>
  <si>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</si>
  <si>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</si>
  <si>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</si>
  <si>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</si>
  <si>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</si>
  <si>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</si>
  <si>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</si>
  <si>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</si>
  <si>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</si>
  <si>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</si>
  <si>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</si>
  <si>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</si>
  <si>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</si>
  <si>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</si>
  <si>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</si>
  <si>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</si>
  <si>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</si>
  <si>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</si>
  <si>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</si>
  <si>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</si>
  <si>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</si>
  <si>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</si>
  <si>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</si>
  <si>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</si>
  <si>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</si>
  <si>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</si>
  <si>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</si>
  <si>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</si>
  <si>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</si>
  <si>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</si>
  <si>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</si>
  <si>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</si>
  <si>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</si>
  <si>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</si>
  <si>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</si>
  <si>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</si>
  <si>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</si>
  <si>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</si>
  <si>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</si>
  <si>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</si>
  <si>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</si>
  <si>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</si>
  <si>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</si>
  <si>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</si>
  <si>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</si>
  <si>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</si>
  <si>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</si>
  <si>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</si>
  <si>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</si>
  <si>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</si>
  <si>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</si>
  <si>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</si>
  <si>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</si>
  <si>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</si>
  <si>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</si>
  <si>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</si>
  <si>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</si>
  <si>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</si>
  <si>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</si>
  <si>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</si>
  <si>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</si>
  <si>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</si>
  <si>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</si>
  <si>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</si>
  <si>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</si>
  <si>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</si>
  <si>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</si>
  <si>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</si>
  <si>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</si>
  <si>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</si>
  <si>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</si>
  <si>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</si>
  <si>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</si>
  <si>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</si>
  <si>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</si>
  <si>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</si>
  <si>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</si>
  <si>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</si>
  <si>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</si>
  <si>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</si>
  <si>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</si>
  <si>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</si>
  <si>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</si>
  <si>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</si>
  <si>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</si>
  <si>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</si>
  <si>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</si>
  <si>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</si>
  <si>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</si>
  <si>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</si>
  <si>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</si>
  <si>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</si>
  <si>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</si>
  <si>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</si>
  <si>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</si>
  <si>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</si>
  <si>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</si>
  <si>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</si>
  <si>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</si>
  <si>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</si>
  <si>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</si>
  <si>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</si>
  <si>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</si>
  <si>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</si>
  <si>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</si>
  <si>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</si>
  <si>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</si>
  <si>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</si>
  <si>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</si>
  <si>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</si>
  <si>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</si>
  <si>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</si>
  <si>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</si>
  <si>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</si>
  <si>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</si>
  <si>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</si>
  <si>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</si>
  <si>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</si>
  <si>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</si>
  <si>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</si>
  <si>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</si>
  <si>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</si>
  <si>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</si>
  <si>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</si>
  <si>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</si>
  <si>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</si>
  <si>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</si>
  <si>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</si>
  <si>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</si>
  <si>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</si>
  <si>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</si>
  <si>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</si>
  <si>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</si>
  <si>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</si>
  <si>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</si>
  <si>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</si>
  <si>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</si>
  <si>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</si>
  <si>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</si>
  <si>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</si>
  <si>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</si>
  <si>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</si>
  <si>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</si>
  <si>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</si>
  <si>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</si>
  <si>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</si>
  <si>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</si>
  <si>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</si>
  <si>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</si>
  <si>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</si>
  <si>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</si>
  <si>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</si>
  <si>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</si>
  <si>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</si>
  <si>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</si>
  <si>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</si>
  <si>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</si>
  <si>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</si>
  <si>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</si>
  <si>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</si>
  <si>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</si>
  <si>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</si>
  <si>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</si>
  <si>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</si>
  <si>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</si>
  <si>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</si>
  <si>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</si>
  <si>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</si>
  <si>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</si>
  <si>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</si>
  <si>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</si>
  <si>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</si>
  <si>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</si>
  <si>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</si>
  <si>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</si>
  <si>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</si>
  <si>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</si>
  <si>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</si>
  <si>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</si>
  <si>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</si>
  <si>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</si>
  <si>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</si>
  <si>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</si>
  <si>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</si>
  <si>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</si>
  <si>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</si>
  <si>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</si>
  <si>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</si>
  <si>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</si>
  <si>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</si>
  <si>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</si>
  <si>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</si>
  <si>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</si>
  <si>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</si>
  <si>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</si>
  <si>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</si>
  <si>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</si>
  <si>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</si>
  <si>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</si>
  <si>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</si>
  <si>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</si>
  <si>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</si>
  <si>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</si>
  <si>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</si>
  <si>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</si>
  <si>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</si>
  <si>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</si>
  <si>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</si>
  <si>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</si>
  <si>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</si>
  <si>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</si>
  <si>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</si>
  <si>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</si>
  <si>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</si>
  <si>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</si>
  <si>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</si>
  <si>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</si>
  <si>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</si>
  <si>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</si>
  <si>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</si>
  <si>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</si>
  <si>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</si>
  <si>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</si>
  <si>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</si>
  <si>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</si>
  <si>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</si>
  <si>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</si>
  <si>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</si>
  <si>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</si>
  <si>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</si>
  <si>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</si>
  <si>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</si>
  <si>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</si>
  <si>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</si>
  <si>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</si>
  <si>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</si>
  <si>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</si>
  <si>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</si>
  <si>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</si>
  <si>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</si>
  <si>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</si>
  <si>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</si>
  <si>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</si>
  <si>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</si>
  <si>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</si>
  <si>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</si>
  <si>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</si>
  <si>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</si>
  <si>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</si>
  <si>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</si>
  <si>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</si>
  <si>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</si>
  <si>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</si>
  <si>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</si>
  <si>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</si>
  <si>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</si>
  <si>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</si>
  <si>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</si>
  <si>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</si>
  <si>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</si>
  <si>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</si>
  <si>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</si>
  <si>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</si>
  <si>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</si>
  <si>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</si>
  <si>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</si>
  <si>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</si>
  <si>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</si>
  <si>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</si>
  <si>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</si>
  <si>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</si>
  <si>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</si>
  <si>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</si>
  <si>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</si>
  <si>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</si>
  <si>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</si>
  <si>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</si>
  <si>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</si>
  <si>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</si>
  <si>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</si>
  <si>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</si>
  <si>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</si>
  <si>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</si>
  <si>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</si>
  <si>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</si>
  <si>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</si>
  <si>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</si>
  <si>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</si>
  <si>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</si>
  <si>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</si>
  <si>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</si>
  <si>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</si>
  <si>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</si>
  <si>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</si>
  <si>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</si>
  <si>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</si>
  <si>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</si>
  <si>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</si>
  <si>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</si>
  <si>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</si>
  <si>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</si>
  <si>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</si>
  <si>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</si>
  <si>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</si>
  <si>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</si>
  <si>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</si>
  <si>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</si>
  <si>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</si>
  <si>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</si>
  <si>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</si>
  <si>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</si>
  <si>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</si>
  <si>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</si>
  <si>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</si>
  <si>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</si>
  <si>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</si>
  <si>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</si>
  <si>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</si>
  <si>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</si>
  <si>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</si>
  <si>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</si>
  <si>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</si>
  <si>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</si>
  <si>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</si>
  <si>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</si>
  <si>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</si>
  <si>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</si>
  <si>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</si>
  <si>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</si>
  <si>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</si>
  <si>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</si>
  <si>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</si>
  <si>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</si>
  <si>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</si>
  <si>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</si>
  <si>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</si>
  <si>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</si>
  <si>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</si>
  <si>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</si>
  <si>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</si>
  <si>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</si>
  <si>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</si>
  <si>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</si>
  <si>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</si>
  <si>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</si>
  <si>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</si>
  <si>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</si>
  <si>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</si>
  <si>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</si>
  <si>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</si>
  <si>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</si>
  <si>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</si>
  <si>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</si>
  <si>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</si>
  <si>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</si>
  <si>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</si>
  <si>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</si>
  <si>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</si>
  <si>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</si>
  <si>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</si>
  <si>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</si>
  <si>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</si>
  <si>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</si>
  <si>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</si>
  <si>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</si>
  <si>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</si>
  <si>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</si>
  <si>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</si>
  <si>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</si>
  <si>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</si>
  <si>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</si>
  <si>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</si>
  <si>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</si>
  <si>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</si>
  <si>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</si>
  <si>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</si>
  <si>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</si>
  <si>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</si>
  <si>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</si>
  <si>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</si>
  <si>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</si>
  <si>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</si>
  <si>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</si>
  <si>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</si>
  <si>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</si>
  <si>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</si>
  <si>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</si>
  <si>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</si>
  <si>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</si>
  <si>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</si>
  <si>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</si>
  <si>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</si>
  <si>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</si>
  <si>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</si>
  <si>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</si>
  <si>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</si>
  <si>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</si>
  <si>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</si>
  <si>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</si>
  <si>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</si>
  <si>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</si>
  <si>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</si>
  <si>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</si>
  <si>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</si>
  <si>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</si>
  <si>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</si>
  <si>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</si>
  <si>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</si>
  <si>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</si>
  <si>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</si>
  <si>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</si>
  <si>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</si>
  <si>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</si>
  <si>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</si>
  <si>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</si>
  <si>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</si>
  <si>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</si>
  <si>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</si>
  <si>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</si>
  <si>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</si>
  <si>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</si>
  <si>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</si>
  <si>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</si>
  <si>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</si>
  <si>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</si>
  <si>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</si>
  <si>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</si>
  <si>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</si>
  <si>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</si>
  <si>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</si>
  <si>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</si>
  <si>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</si>
  <si>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</si>
  <si>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</si>
  <si>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</si>
  <si>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</si>
  <si>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</si>
  <si>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</si>
  <si>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</si>
  <si>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</si>
  <si>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</si>
  <si>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</si>
  <si>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</si>
  <si>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</si>
  <si>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</si>
  <si>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</si>
  <si>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</si>
  <si>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</si>
  <si>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</si>
  <si>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</si>
  <si>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</si>
  <si>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</si>
  <si>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</si>
  <si>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</si>
  <si>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</si>
  <si>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</si>
  <si>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</si>
  <si>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</si>
  <si>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</si>
  <si>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</si>
  <si>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</si>
  <si>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</si>
  <si>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</si>
  <si>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</si>
  <si>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</si>
  <si>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</si>
  <si>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</si>
  <si>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</si>
  <si>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</si>
  <si>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</si>
  <si>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</si>
  <si>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</si>
  <si>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</si>
  <si>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</si>
  <si>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</si>
  <si>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</si>
  <si>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</si>
  <si>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</si>
  <si>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</si>
  <si>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</si>
  <si>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</si>
  <si>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</si>
  <si>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</si>
  <si>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</si>
  <si>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</si>
  <si>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</si>
  <si>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</si>
  <si>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</si>
  <si>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</si>
  <si>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</si>
  <si>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</si>
  <si>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</si>
  <si>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</si>
  <si>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</si>
  <si>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</si>
  <si>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</si>
  <si>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</si>
  <si>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</si>
  <si>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</si>
  <si>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</si>
  <si>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</si>
  <si>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</si>
  <si>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</si>
  <si>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</si>
  <si>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</si>
  <si>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</si>
  <si>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</si>
  <si>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</si>
  <si>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</si>
  <si>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</si>
  <si>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</si>
  <si>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</si>
  <si>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</si>
  <si>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</si>
  <si>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</si>
  <si>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</si>
  <si>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</si>
  <si>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</si>
  <si>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</si>
  <si>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</si>
  <si>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</si>
  <si>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</si>
  <si>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</si>
  <si>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</si>
  <si>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</si>
  <si>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</si>
  <si>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</si>
  <si>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</si>
  <si>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</si>
  <si>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</si>
  <si>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</si>
  <si>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</si>
  <si>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</si>
  <si>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</si>
  <si>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</si>
  <si>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</si>
  <si>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</si>
  <si>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</si>
  <si>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</si>
  <si>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</si>
  <si>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</si>
  <si>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</si>
  <si>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</si>
  <si>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</si>
  <si>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</si>
  <si>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</si>
  <si>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</si>
  <si>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</si>
  <si>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</si>
  <si>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</si>
  <si>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</si>
  <si>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</si>
  <si>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</si>
  <si>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</si>
  <si>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</si>
  <si>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</si>
  <si>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</si>
  <si>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</si>
  <si>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</si>
  <si>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</si>
  <si>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</si>
  <si>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</si>
  <si>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</si>
  <si>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</si>
  <si>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</si>
  <si>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</si>
  <si>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</si>
  <si>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</si>
  <si>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</si>
  <si>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</si>
  <si>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</si>
  <si>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</si>
  <si>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</si>
  <si>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</si>
  <si>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</si>
  <si>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</si>
  <si>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</si>
  <si>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</si>
  <si>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</si>
  <si>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</si>
  <si>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</si>
  <si>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</si>
  <si>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</si>
  <si>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</si>
  <si>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</si>
  <si>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</si>
  <si>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</si>
  <si>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</si>
  <si>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</si>
  <si>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</si>
  <si>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</si>
  <si>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</si>
  <si>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</si>
  <si>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</si>
  <si>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</si>
  <si>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</si>
  <si>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</si>
  <si>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</si>
  <si>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</si>
  <si>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</si>
  <si>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</si>
  <si>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</si>
  <si>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</si>
  <si>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</si>
  <si>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</si>
  <si>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</si>
  <si>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</si>
  <si>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</si>
  <si>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</si>
  <si>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</si>
  <si>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</si>
  <si>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</si>
  <si>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</si>
  <si>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</si>
  <si>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</si>
  <si>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</si>
  <si>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</si>
  <si>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</si>
  <si>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</si>
  <si>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</si>
  <si>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</si>
  <si>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</si>
  <si>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</si>
  <si>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</si>
  <si>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</si>
  <si>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</si>
  <si>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</si>
  <si>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</si>
  <si>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</si>
  <si>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</si>
  <si>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</si>
  <si>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</si>
  <si>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</si>
  <si>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</si>
  <si>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</si>
  <si>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</si>
  <si>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</si>
  <si>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</si>
  <si>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</si>
  <si>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</si>
  <si>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</si>
  <si>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</si>
  <si>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</si>
  <si>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</si>
  <si>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</si>
  <si>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</si>
  <si>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</si>
  <si>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</si>
  <si>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</si>
  <si>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</si>
  <si>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</si>
  <si>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</si>
  <si>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</si>
  <si>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</si>
  <si>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</si>
  <si>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</si>
  <si>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</si>
  <si>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</si>
  <si>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</si>
  <si>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</si>
  <si>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</si>
  <si>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</si>
  <si>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</si>
  <si>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</si>
  <si>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</si>
  <si>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</si>
  <si>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</si>
  <si>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</si>
  <si>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</si>
  <si>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</si>
  <si>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</si>
  <si>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</si>
  <si>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</si>
  <si>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</si>
  <si>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</si>
  <si>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</si>
  <si>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</si>
  <si>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</si>
  <si>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</si>
  <si>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</si>
  <si>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</si>
  <si>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</si>
  <si>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</si>
  <si>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</si>
  <si>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</si>
  <si>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</si>
  <si>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</si>
  <si>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</si>
  <si>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</si>
  <si>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</si>
  <si>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</si>
  <si>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</si>
  <si>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</si>
  <si>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</si>
  <si>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</si>
  <si>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</si>
  <si>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</si>
  <si>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</si>
  <si>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</si>
  <si>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</si>
  <si>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</si>
  <si>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</si>
  <si>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</si>
  <si>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</si>
  <si>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</si>
  <si>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</si>
  <si>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</si>
  <si>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</si>
  <si>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</si>
  <si>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</si>
  <si>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</si>
  <si>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</si>
  <si>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</si>
  <si>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</si>
  <si>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</si>
  <si>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</si>
  <si>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</si>
  <si>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</si>
  <si>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</si>
  <si>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</si>
  <si>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</si>
  <si>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</si>
  <si>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</si>
  <si>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</si>
  <si>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</si>
  <si>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</si>
  <si>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</si>
  <si>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</si>
  <si>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</si>
  <si>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</si>
  <si>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</si>
  <si>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</si>
  <si>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</si>
  <si>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</si>
  <si>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</si>
  <si>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</si>
  <si>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</si>
  <si>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</si>
  <si>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</si>
  <si>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</si>
  <si>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</si>
  <si>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</si>
  <si>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</si>
  <si>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</si>
  <si>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</si>
  <si>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</si>
  <si>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</si>
  <si>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</si>
  <si>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</si>
  <si>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</si>
  <si>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</si>
  <si>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</si>
  <si>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</si>
  <si>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</si>
  <si>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</si>
  <si>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</si>
  <si>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</si>
  <si>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</si>
  <si>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</si>
  <si>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</si>
  <si>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</si>
  <si>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</si>
  <si>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</si>
  <si>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</si>
  <si>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</si>
  <si>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</si>
  <si>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</si>
  <si>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</si>
  <si>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</si>
  <si>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</si>
  <si>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</si>
  <si>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</si>
  <si>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</si>
  <si>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</si>
  <si>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</si>
  <si>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</si>
  <si>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</si>
  <si>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</si>
  <si>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</si>
  <si>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</si>
  <si>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</si>
  <si>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</si>
  <si>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</si>
  <si>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</si>
  <si>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</si>
  <si>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</si>
  <si>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</si>
  <si>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</si>
  <si>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</si>
  <si>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</si>
  <si>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</si>
  <si>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</si>
  <si>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</si>
  <si>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</si>
  <si>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</si>
  <si>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</si>
  <si>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</si>
  <si>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</si>
  <si>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</si>
  <si>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</si>
  <si>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</si>
  <si>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</si>
  <si>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</si>
  <si>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</si>
  <si>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</si>
  <si>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</si>
  <si>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</si>
  <si>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</si>
  <si>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</si>
  <si>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</si>
  <si>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</si>
  <si>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</si>
  <si>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</si>
  <si>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</si>
  <si>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</si>
  <si>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</si>
  <si>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</si>
  <si>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</si>
  <si>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</si>
  <si>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</si>
  <si>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</si>
  <si>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</si>
  <si>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</si>
  <si>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</si>
  <si>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</si>
  <si>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</si>
  <si>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</si>
  <si>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</si>
  <si>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</si>
  <si>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</si>
  <si>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</si>
  <si>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</si>
  <si>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</si>
  <si>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</si>
  <si>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</si>
  <si>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</si>
  <si>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</si>
  <si>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</si>
  <si>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</si>
  <si>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</si>
  <si>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</si>
  <si>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</si>
  <si>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</si>
  <si>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</si>
  <si>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</si>
  <si>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</si>
  <si>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</si>
  <si>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</si>
  <si>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</si>
  <si>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</si>
  <si>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</si>
  <si>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</si>
  <si>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</si>
  <si>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</si>
  <si>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</si>
  <si>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</si>
  <si>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</si>
  <si>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</si>
  <si>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</si>
  <si>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</si>
  <si>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</si>
  <si>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</si>
  <si>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</si>
  <si>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</si>
  <si>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</si>
  <si>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</si>
  <si>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</si>
  <si>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</si>
  <si>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</si>
  <si>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</si>
  <si>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</si>
  <si>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</si>
  <si>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</si>
  <si>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</si>
  <si>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</si>
  <si>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</si>
  <si>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</si>
  <si>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</si>
  <si>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</si>
  <si>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</si>
  <si>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</si>
  <si>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</si>
  <si>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</si>
  <si>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</si>
  <si>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</si>
  <si>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</si>
  <si>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</si>
  <si>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</si>
  <si>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</si>
  <si>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</si>
  <si>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</si>
  <si>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</si>
  <si>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</si>
  <si>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</si>
  <si>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</si>
  <si>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</si>
  <si>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</si>
  <si>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</si>
  <si>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</si>
  <si>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</si>
  <si>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</si>
  <si>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</si>
  <si>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</si>
  <si>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</si>
  <si>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</si>
  <si>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</si>
  <si>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</si>
  <si>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</si>
  <si>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</si>
  <si>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</si>
  <si>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</si>
  <si>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</si>
  <si>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</si>
  <si>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</si>
  <si>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</si>
  <si>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</si>
  <si>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</si>
  <si>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</si>
  <si>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</si>
  <si>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</si>
  <si>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</si>
  <si>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</si>
  <si>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</si>
  <si>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</si>
  <si>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</si>
  <si>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</si>
  <si>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</si>
  <si>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</si>
  <si>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</si>
  <si>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</si>
  <si>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</si>
  <si>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</si>
  <si>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</si>
  <si>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</si>
  <si>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</si>
  <si>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</si>
  <si>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</si>
  <si>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</si>
  <si>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</si>
  <si>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</si>
  <si>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</si>
  <si>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</si>
  <si>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</si>
  <si>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</si>
  <si>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</si>
  <si>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</si>
  <si>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</si>
  <si>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</si>
  <si>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</si>
  <si>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</si>
  <si>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</si>
  <si>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</si>
  <si>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</si>
  <si>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</si>
  <si>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</si>
  <si>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</si>
  <si>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</si>
  <si>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</si>
  <si>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</si>
  <si>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</si>
  <si>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</si>
  <si>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</si>
  <si>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</si>
  <si>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</si>
  <si>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</si>
  <si>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</si>
  <si>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</si>
  <si>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</si>
  <si>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</si>
  <si>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</si>
  <si>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</si>
  <si>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</si>
  <si>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</si>
  <si>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</si>
  <si>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</si>
  <si>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</si>
  <si>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</si>
  <si>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</si>
  <si>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</si>
  <si>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</si>
  <si>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</si>
  <si>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</si>
  <si>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</si>
  <si>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</si>
  <si>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</si>
  <si>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</si>
  <si>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</si>
  <si>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</si>
  <si>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</si>
  <si>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</si>
  <si>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</si>
  <si>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</si>
  <si>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</si>
  <si>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</si>
  <si>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</si>
  <si>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</si>
  <si>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</si>
  <si>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</si>
  <si>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</si>
  <si>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</si>
  <si>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</si>
  <si>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</si>
  <si>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</si>
  <si>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</si>
  <si>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</si>
  <si>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</si>
  <si>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</si>
  <si>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</si>
  <si>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</si>
  <si>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</si>
  <si>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</si>
  <si>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</si>
  <si>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</si>
  <si>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</si>
  <si>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</si>
  <si>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</si>
  <si>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</si>
  <si>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</si>
  <si>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</si>
  <si>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</si>
  <si>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</si>
  <si>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</si>
  <si>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</si>
  <si>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</si>
  <si>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</si>
  <si>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</si>
  <si>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</si>
  <si>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</si>
  <si>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</si>
  <si>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</si>
  <si>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</si>
  <si>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</si>
  <si>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</si>
  <si>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</si>
  <si>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</si>
  <si>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</si>
  <si>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</si>
  <si>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</si>
  <si>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</si>
  <si>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</si>
  <si>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</si>
  <si>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</si>
  <si>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</si>
  <si>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</si>
  <si>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</si>
  <si>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</si>
  <si>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</si>
  <si>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</si>
  <si>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</si>
  <si>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</si>
  <si>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</si>
  <si>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</si>
  <si>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</si>
  <si>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</si>
  <si>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</si>
  <si>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</si>
  <si>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</si>
  <si>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</si>
  <si>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</si>
  <si>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</si>
  <si>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</si>
  <si>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</si>
  <si>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</si>
  <si>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</si>
  <si>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</si>
  <si>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</si>
  <si>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</si>
  <si>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</si>
  <si>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</si>
  <si>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</si>
  <si>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</si>
  <si>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</si>
  <si>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</si>
  <si>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</si>
  <si>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</si>
  <si>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</si>
  <si>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</si>
  <si>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</si>
  <si>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</si>
  <si>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</si>
  <si>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</si>
  <si>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</si>
  <si>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</si>
  <si>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</si>
  <si>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</si>
  <si>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</si>
  <si>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</si>
  <si>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</si>
  <si>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</si>
  <si>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</si>
  <si>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</si>
  <si>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</si>
  <si>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</si>
  <si>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</si>
  <si>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</si>
  <si>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</si>
  <si>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</si>
  <si>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</si>
  <si>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</si>
  <si>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</si>
  <si>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</si>
  <si>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</si>
  <si>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</si>
  <si>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</si>
  <si>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</si>
  <si>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</si>
  <si>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</si>
  <si>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</si>
  <si>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</si>
  <si>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</si>
  <si>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</si>
  <si>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</si>
  <si>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</si>
  <si>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</si>
  <si>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</si>
  <si>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</si>
  <si>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</si>
  <si>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</si>
  <si>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</si>
  <si>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</si>
  <si>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</si>
  <si>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</si>
  <si>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</si>
  <si>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</si>
  <si>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</si>
  <si>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</si>
  <si>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</si>
  <si>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</si>
  <si>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</si>
  <si>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</si>
  <si>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</si>
  <si>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</si>
  <si>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</si>
  <si>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</si>
  <si>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</si>
  <si>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</si>
  <si>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</si>
  <si>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</si>
  <si>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</si>
  <si>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</si>
  <si>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</si>
  <si>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</si>
  <si>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</si>
  <si>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</si>
  <si>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</si>
  <si>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</si>
  <si>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</si>
  <si>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</si>
  <si>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</si>
  <si>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</si>
  <si>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</si>
  <si>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</si>
  <si>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</si>
  <si>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</si>
  <si>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</si>
  <si>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</si>
  <si>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</si>
  <si>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</si>
  <si>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</si>
  <si>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</si>
  <si>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</si>
  <si>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</si>
  <si>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</si>
  <si>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</si>
  <si>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</si>
  <si>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</si>
  <si>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</si>
  <si>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</si>
  <si>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</si>
  <si>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</si>
  <si>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</si>
  <si>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</si>
  <si>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</si>
  <si>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</si>
  <si>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</si>
  <si>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</si>
  <si>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</si>
  <si>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</si>
  <si>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</si>
  <si>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</si>
  <si>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</si>
  <si>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</si>
  <si>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</si>
  <si>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</si>
  <si>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</si>
  <si>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</si>
  <si>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</si>
  <si>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</si>
  <si>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</si>
  <si>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</si>
  <si>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</si>
  <si>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</si>
  <si>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</si>
  <si>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</si>
  <si>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</si>
  <si>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</si>
  <si>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</si>
  <si>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</si>
  <si>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</si>
  <si>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</si>
  <si>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</si>
  <si>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</si>
  <si>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</si>
  <si>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</si>
  <si>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</si>
  <si>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</si>
  <si>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</si>
  <si>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</si>
  <si>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</si>
  <si>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</si>
  <si>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</si>
  <si>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</si>
  <si>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</si>
  <si>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</si>
  <si>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</si>
  <si>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</si>
  <si>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</si>
  <si>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</si>
  <si>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</si>
  <si>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</si>
  <si>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</si>
  <si>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</si>
  <si>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</si>
  <si>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</si>
  <si>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</si>
  <si>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</si>
  <si>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</si>
  <si>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</si>
  <si>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</si>
  <si>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</si>
  <si>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</si>
  <si>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</si>
  <si>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</si>
  <si>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</si>
  <si>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</si>
  <si>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</si>
  <si>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</si>
  <si>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</si>
  <si>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</si>
  <si>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</si>
  <si>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</si>
  <si>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</si>
  <si>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</si>
  <si>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</si>
  <si>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</si>
  <si>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</si>
  <si>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</si>
  <si>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</si>
  <si>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</si>
  <si>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</si>
  <si>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</si>
  <si>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</si>
  <si>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</si>
  <si>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</si>
  <si>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</si>
  <si>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</si>
  <si>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</si>
  <si>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</si>
  <si>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</si>
  <si>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</si>
  <si>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</si>
  <si>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</si>
  <si>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</si>
  <si>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</si>
  <si>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</si>
  <si>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</si>
  <si>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</si>
  <si>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</si>
  <si>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</si>
  <si>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</si>
  <si>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</si>
  <si>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</si>
  <si>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</si>
  <si>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</si>
  <si>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</si>
  <si>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</si>
  <si>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</si>
  <si>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</si>
  <si>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</si>
  <si>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</si>
  <si>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</si>
  <si>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</si>
  <si>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</si>
  <si>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</si>
  <si>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</si>
  <si>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</si>
  <si>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</si>
  <si>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</si>
  <si>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</si>
  <si>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</si>
  <si>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</si>
  <si>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</si>
  <si>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</si>
  <si>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</si>
  <si>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</si>
  <si>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</si>
  <si>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</si>
  <si>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</si>
  <si>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</si>
  <si>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</si>
  <si>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</si>
  <si>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</si>
  <si>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</si>
  <si>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</si>
  <si>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</si>
  <si>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</si>
  <si>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</si>
  <si>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</si>
  <si>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</si>
  <si>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</si>
  <si>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</si>
  <si>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</si>
  <si>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</si>
  <si>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</si>
  <si>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</si>
  <si>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</si>
  <si>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</si>
  <si>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</si>
  <si>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</si>
  <si>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</si>
  <si>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</si>
  <si>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</si>
  <si>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</si>
  <si>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</si>
  <si>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</si>
  <si>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</si>
  <si>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</si>
  <si>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</si>
  <si>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</si>
  <si>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</si>
  <si>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</si>
  <si>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</si>
  <si>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</si>
  <si>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</si>
  <si>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</si>
  <si>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</si>
  <si>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</si>
  <si>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</si>
  <si>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</si>
  <si>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</si>
  <si>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</si>
  <si>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</si>
  <si>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</si>
  <si>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</si>
  <si>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</si>
  <si>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</si>
  <si>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</si>
  <si>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</si>
  <si>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</si>
  <si>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</si>
  <si>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</si>
  <si>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</si>
  <si>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</si>
  <si>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</si>
  <si>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</si>
  <si>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</si>
  <si>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</si>
  <si>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</si>
  <si>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</si>
  <si>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</si>
  <si>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</si>
  <si>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</si>
  <si>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</si>
  <si>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</si>
  <si>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</si>
  <si>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</si>
  <si>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</si>
  <si>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</si>
  <si>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</si>
  <si>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</si>
  <si>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</si>
  <si>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</si>
  <si>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</si>
  <si>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</si>
  <si>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</si>
  <si>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</si>
  <si>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</si>
  <si>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</si>
  <si>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</si>
  <si>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</si>
  <si>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</si>
  <si>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</si>
  <si>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</si>
  <si>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</si>
  <si>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</si>
  <si>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</si>
  <si>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</si>
  <si>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</si>
  <si>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</si>
  <si>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</si>
  <si>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</si>
  <si>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</si>
  <si>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</si>
  <si>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</si>
  <si>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</si>
  <si>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</si>
  <si>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</si>
  <si>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</si>
  <si>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</si>
  <si>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</si>
  <si>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</si>
  <si>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</si>
  <si>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</si>
  <si>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</si>
  <si>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</si>
  <si>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</si>
  <si>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</si>
  <si>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</si>
  <si>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</si>
  <si>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</si>
  <si>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</si>
  <si>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</si>
  <si>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</si>
  <si>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</si>
  <si>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</si>
  <si>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</si>
  <si>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</si>
  <si>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</si>
  <si>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</si>
  <si>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</si>
  <si>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</si>
  <si>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</si>
  <si>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</si>
  <si>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</si>
  <si>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</si>
  <si>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</si>
  <si>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</si>
  <si>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</si>
  <si>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</si>
  <si>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</si>
  <si>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</si>
  <si>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</si>
  <si>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</si>
  <si>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</si>
  <si>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</si>
  <si>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</si>
  <si>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</si>
  <si>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</si>
  <si>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</si>
  <si>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</si>
  <si>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</si>
  <si>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</si>
  <si>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</si>
  <si>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</si>
  <si>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</si>
  <si>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</si>
  <si>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</si>
  <si>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</si>
  <si>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</si>
  <si>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</si>
  <si>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</si>
  <si>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</si>
  <si>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</si>
  <si>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</si>
  <si>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</si>
  <si>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</si>
  <si>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</si>
  <si>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</si>
  <si>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</si>
  <si>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</si>
  <si>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</si>
  <si>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</si>
  <si>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</si>
  <si>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</si>
  <si>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</si>
  <si>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</si>
  <si>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</si>
  <si>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</si>
  <si>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</si>
  <si>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</si>
  <si>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</si>
  <si>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</si>
  <si>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</si>
  <si>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</si>
  <si>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</si>
  <si>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</si>
  <si>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</si>
  <si>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</si>
  <si>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</si>
  <si>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</si>
  <si>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</si>
  <si>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</si>
  <si>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</si>
  <si>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</si>
  <si>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</si>
  <si>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</si>
  <si>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</si>
  <si>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</si>
  <si>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</si>
  <si>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</si>
  <si>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</si>
  <si>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</si>
  <si>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</si>
  <si>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</si>
  <si>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</si>
  <si>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</si>
  <si>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</si>
  <si>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</si>
  <si>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</si>
  <si>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</si>
  <si>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</si>
  <si>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</si>
  <si>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</si>
  <si>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</si>
  <si>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</si>
  <si>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</si>
  <si>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</si>
  <si>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</si>
  <si>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</si>
  <si>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</si>
  <si>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</si>
  <si>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</si>
  <si>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</si>
  <si>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</si>
  <si>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</si>
  <si>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</si>
  <si>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</si>
  <si>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</si>
  <si>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</si>
  <si>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</si>
  <si>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</si>
  <si>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</si>
  <si>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</si>
  <si>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</si>
  <si>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</si>
  <si>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</si>
  <si>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</si>
  <si>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</si>
  <si>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</si>
  <si>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</si>
  <si>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</si>
  <si>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</si>
  <si>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</si>
  <si>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</si>
  <si>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</si>
  <si>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</si>
  <si>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</si>
  <si>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</si>
  <si>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</si>
  <si>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</si>
  <si>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</si>
  <si>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</si>
  <si>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</si>
  <si>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</si>
  <si>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</si>
  <si>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</si>
  <si>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</si>
  <si>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</si>
  <si>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</si>
  <si>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</si>
  <si>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</si>
  <si>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</si>
  <si>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</si>
  <si>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</si>
  <si>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</si>
  <si>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</si>
  <si>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</si>
  <si>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</si>
  <si>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</si>
  <si>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</si>
  <si>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</si>
  <si>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</si>
  <si>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</si>
  <si>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</si>
  <si>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</si>
  <si>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</si>
  <si>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</si>
  <si>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</si>
  <si>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</si>
  <si>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</si>
  <si>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</si>
  <si>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</si>
  <si>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</si>
  <si>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</si>
  <si>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</si>
  <si>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</si>
  <si>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</si>
  <si>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</si>
  <si>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</si>
  <si>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</si>
  <si>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</si>
  <si>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</si>
  <si>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</si>
  <si>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</si>
  <si>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</si>
  <si>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</si>
  <si>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</si>
  <si>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</si>
  <si>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</si>
  <si>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</si>
  <si>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</si>
  <si>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</si>
  <si>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</si>
  <si>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</si>
  <si>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</si>
  <si>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</si>
  <si>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</si>
  <si>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</si>
  <si>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</si>
  <si>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</si>
  <si>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</si>
  <si>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</si>
  <si>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</si>
  <si>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</si>
  <si>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</si>
  <si>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</si>
  <si>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</si>
  <si>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</si>
  <si>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</si>
  <si>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</si>
  <si>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</si>
  <si>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</si>
  <si>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</si>
  <si>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</si>
  <si>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</si>
  <si>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</si>
  <si>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</si>
  <si>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</si>
  <si>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</si>
  <si>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</si>
  <si>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</si>
  <si>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</si>
  <si>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</si>
  <si>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</si>
  <si>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</si>
  <si>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</si>
  <si>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</si>
  <si>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</si>
  <si>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</si>
  <si>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</si>
  <si>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</si>
  <si>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</si>
  <si>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</si>
  <si>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</si>
  <si>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</si>
  <si>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</si>
  <si>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</si>
  <si>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</si>
  <si>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</si>
  <si>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</si>
  <si>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</si>
  <si>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</si>
  <si>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</si>
  <si>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</si>
  <si>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</si>
  <si>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</si>
  <si>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</si>
  <si>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</si>
  <si>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</si>
  <si>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</si>
  <si>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</si>
  <si>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</si>
  <si>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</si>
  <si>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</si>
  <si>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</si>
  <si>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</si>
  <si>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</si>
  <si>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</si>
  <si>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</si>
  <si>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</si>
  <si>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</si>
  <si>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</si>
  <si>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</si>
  <si>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</si>
  <si>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</si>
  <si>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</si>
  <si>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</si>
  <si>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</si>
  <si>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</si>
  <si>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</si>
  <si>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</si>
  <si>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</si>
  <si>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</si>
  <si>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</si>
  <si>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</si>
  <si>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</si>
  <si>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</si>
  <si>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</si>
  <si>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</si>
  <si>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</si>
  <si>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</si>
  <si>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</si>
  <si>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</si>
  <si>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</si>
  <si>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</si>
  <si>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</si>
  <si>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</si>
  <si>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</si>
  <si>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</si>
  <si>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</si>
  <si>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</si>
  <si>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</si>
  <si>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</si>
  <si>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</si>
  <si>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</si>
  <si>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</si>
  <si>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</si>
  <si>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</si>
  <si>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</si>
  <si>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</si>
  <si>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</si>
  <si>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</si>
  <si>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</si>
  <si>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</si>
  <si>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</si>
  <si>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</si>
  <si>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</si>
  <si>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</si>
  <si>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</si>
  <si>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</si>
  <si>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</si>
  <si>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</si>
  <si>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</si>
  <si>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</si>
  <si>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</si>
  <si>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</si>
  <si>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</si>
  <si>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</si>
  <si>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</si>
  <si>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</si>
  <si>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</si>
  <si>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</si>
  <si>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</si>
  <si>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</si>
  <si>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</si>
  <si>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</si>
  <si>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</si>
  <si>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</si>
  <si>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</si>
  <si>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</si>
  <si>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</si>
  <si>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</si>
  <si>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</si>
  <si>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</si>
  <si>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</si>
  <si>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</si>
  <si>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</si>
  <si>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</si>
  <si>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</si>
  <si>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</si>
  <si>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</si>
  <si>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</si>
  <si>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</si>
  <si>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</si>
  <si>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</si>
  <si>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</si>
  <si>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</si>
  <si>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</si>
  <si>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</si>
  <si>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</si>
  <si>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</si>
  <si>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</si>
  <si>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</si>
  <si>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</si>
  <si>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</si>
  <si>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</si>
  <si>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</si>
  <si>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</si>
  <si>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</si>
  <si>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</si>
  <si>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</si>
  <si>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</si>
  <si>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</si>
  <si>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</si>
  <si>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</si>
  <si>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</si>
  <si>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</si>
  <si>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</si>
  <si>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</si>
  <si>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</si>
  <si>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</si>
  <si>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</si>
  <si>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</si>
  <si>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</si>
  <si>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</si>
  <si>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</si>
  <si>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</si>
  <si>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</si>
  <si>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</si>
  <si>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</si>
  <si>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</si>
  <si>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</si>
  <si>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</si>
  <si>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</si>
  <si>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</si>
  <si>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</si>
  <si>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</si>
  <si>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</si>
  <si>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</si>
  <si>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</si>
  <si>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</si>
  <si>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</si>
  <si>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</si>
  <si>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</si>
  <si>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</si>
  <si>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</si>
  <si>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</si>
  <si>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</si>
  <si>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</si>
  <si>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</si>
  <si>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</si>
  <si>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</si>
  <si>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</si>
  <si>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</si>
  <si>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</si>
  <si>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</si>
  <si>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</si>
  <si>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</si>
  <si>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</si>
  <si>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</si>
  <si>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</si>
  <si>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</si>
  <si>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</si>
  <si>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</si>
  <si>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</si>
  <si>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</si>
  <si>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</si>
  <si>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</si>
  <si>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</si>
  <si>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</si>
  <si>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</si>
  <si>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</si>
  <si>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</si>
  <si>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</si>
  <si>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</si>
  <si>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</si>
  <si>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</si>
  <si>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</si>
  <si>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</si>
  <si>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</si>
  <si>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</si>
  <si>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</si>
  <si>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</si>
  <si>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</si>
  <si>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</si>
  <si>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</si>
  <si>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</si>
  <si>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</si>
  <si>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</si>
  <si>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</si>
  <si>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</si>
  <si>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</si>
  <si>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</si>
  <si>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</si>
  <si>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</si>
  <si>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</si>
  <si>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</si>
  <si>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</si>
  <si>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</si>
  <si>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</si>
  <si>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</si>
  <si>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</si>
  <si>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</si>
  <si>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</si>
  <si>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</si>
  <si>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</si>
  <si>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</si>
  <si>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</si>
  <si>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</si>
  <si>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</si>
  <si>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</si>
  <si>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</si>
  <si>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</si>
  <si>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</si>
  <si>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</si>
  <si>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</si>
  <si>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</si>
  <si>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</si>
  <si>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</si>
  <si>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</si>
  <si>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</si>
  <si>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</si>
  <si>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</si>
  <si>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</si>
  <si>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</si>
  <si>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</si>
  <si>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</si>
  <si>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</si>
  <si>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</si>
  <si>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</si>
  <si>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</si>
  <si>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</si>
  <si>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</si>
  <si>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</si>
  <si>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</si>
  <si>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</si>
  <si>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</si>
  <si>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</si>
  <si>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</si>
  <si>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</si>
  <si>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</si>
  <si>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</si>
  <si>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</si>
  <si>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</si>
  <si>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</si>
  <si>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</si>
  <si>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</si>
  <si>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</si>
  <si>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</si>
  <si>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</si>
  <si>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</si>
  <si>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</si>
  <si>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</si>
  <si>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</si>
  <si>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</si>
  <si>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</si>
  <si>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</si>
  <si>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</si>
  <si>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</si>
  <si>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</si>
  <si>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</si>
  <si>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</si>
  <si>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</si>
  <si>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</si>
  <si>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</si>
  <si>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</si>
  <si>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</si>
  <si>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</si>
  <si>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</si>
  <si>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</si>
  <si>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</si>
  <si>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</si>
  <si>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</si>
  <si>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</si>
  <si>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</si>
  <si>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</si>
  <si>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</si>
  <si>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</si>
  <si>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</si>
  <si>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</si>
  <si>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</si>
  <si>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</si>
  <si>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</si>
  <si>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</si>
  <si>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</si>
  <si>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</si>
  <si>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</si>
  <si>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</si>
  <si>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</si>
  <si>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</si>
  <si>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</si>
  <si>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</si>
  <si>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</si>
  <si>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</si>
  <si>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</si>
  <si>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</si>
  <si>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</si>
  <si>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</si>
  <si>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</si>
  <si>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</si>
  <si>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</si>
  <si>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</si>
  <si>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</si>
  <si>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</si>
  <si>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</si>
  <si>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</si>
  <si>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</si>
  <si>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</si>
  <si>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</si>
  <si>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</si>
  <si>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</si>
  <si>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</si>
  <si>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</si>
  <si>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</si>
  <si>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</si>
  <si>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</si>
  <si>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</si>
  <si>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</si>
  <si>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</si>
  <si>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</si>
  <si>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</si>
  <si>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</si>
  <si>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</si>
  <si>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</si>
  <si>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</si>
  <si>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</si>
  <si>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</si>
  <si>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</si>
  <si>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</si>
  <si>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</si>
  <si>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</si>
  <si>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</si>
  <si>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</si>
  <si>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</si>
  <si>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</si>
  <si>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</si>
  <si>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</si>
  <si>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</si>
  <si>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</si>
  <si>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</si>
  <si>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</si>
  <si>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</si>
  <si>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</si>
  <si>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</si>
  <si>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</si>
  <si>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</si>
  <si>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</si>
  <si>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</si>
  <si>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</si>
  <si>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</si>
  <si>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</si>
  <si>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</si>
  <si>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</si>
  <si>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</si>
  <si>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</si>
  <si>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</si>
  <si>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</si>
  <si>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</si>
  <si>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</si>
  <si>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</si>
  <si>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</si>
  <si>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</si>
  <si>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</si>
  <si>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</si>
  <si>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</si>
  <si>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</si>
  <si>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</si>
  <si>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</si>
  <si>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</si>
  <si>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</si>
  <si>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</si>
  <si>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</si>
  <si>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</si>
  <si>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</si>
  <si>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</si>
  <si>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</si>
  <si>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</si>
  <si>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</si>
  <si>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</si>
  <si>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</si>
  <si>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</si>
  <si>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</si>
  <si>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</si>
  <si>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</si>
  <si>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</si>
  <si>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</si>
  <si>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</si>
  <si>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</si>
  <si>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</si>
  <si>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</si>
  <si>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</si>
  <si>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</si>
  <si>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</si>
  <si>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</si>
  <si>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</si>
  <si>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</si>
  <si>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</si>
  <si>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</si>
  <si>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</si>
  <si>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</si>
  <si>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</si>
  <si>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</si>
  <si>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</si>
  <si>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</si>
  <si>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</si>
  <si>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</si>
  <si>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</si>
  <si>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</si>
  <si>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</si>
  <si>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</si>
  <si>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</si>
  <si>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</si>
  <si>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</si>
  <si>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</si>
  <si>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</si>
  <si>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</si>
  <si>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</si>
  <si>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</si>
  <si>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</si>
  <si>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</si>
  <si>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</si>
  <si>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</si>
  <si>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</si>
  <si>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</si>
  <si>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</si>
  <si>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</si>
  <si>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</si>
  <si>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</si>
  <si>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</si>
  <si>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</si>
  <si>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</si>
  <si>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</si>
  <si>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</si>
  <si>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</si>
  <si>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</si>
  <si>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</si>
  <si>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</si>
  <si>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</si>
  <si>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</si>
  <si>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</si>
  <si>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</si>
  <si>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</si>
  <si>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</si>
  <si>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</si>
  <si>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</si>
  <si>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</si>
  <si>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</si>
  <si>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</si>
  <si>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</si>
  <si>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</si>
  <si>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</si>
  <si>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</si>
  <si>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</si>
  <si>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</si>
  <si>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</si>
  <si>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</si>
  <si>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</si>
  <si>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</si>
  <si>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</si>
  <si>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</si>
  <si>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</si>
  <si>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</si>
  <si>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</si>
  <si>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</si>
  <si>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</si>
  <si>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</si>
  <si>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</si>
  <si>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</si>
  <si>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</si>
  <si>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</si>
  <si>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</si>
  <si>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</si>
  <si>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</si>
  <si>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</si>
  <si>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</si>
  <si>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</si>
  <si>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</si>
  <si>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</si>
  <si>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</si>
  <si>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</si>
  <si>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</si>
  <si>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</si>
  <si>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</si>
  <si>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</si>
  <si>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</si>
  <si>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</si>
  <si>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</si>
  <si>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</si>
  <si>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</si>
  <si>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</si>
  <si>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</si>
  <si>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</si>
  <si>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</si>
  <si>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</si>
  <si>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</si>
  <si>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</si>
  <si>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</si>
  <si>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</si>
  <si>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</si>
  <si>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</si>
  <si>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</si>
  <si>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</si>
  <si>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</si>
  <si>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</si>
  <si>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</si>
  <si>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</si>
  <si>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</si>
  <si>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</si>
  <si>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</si>
  <si>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</si>
  <si>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</si>
  <si>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</si>
  <si>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</si>
  <si>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</si>
  <si>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</si>
  <si>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</si>
  <si>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</si>
  <si>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</si>
  <si>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</si>
  <si>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</si>
  <si>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</si>
  <si>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</si>
  <si>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</si>
  <si>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</si>
  <si>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</si>
  <si>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</si>
  <si>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</si>
  <si>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</si>
  <si>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</si>
  <si>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</si>
  <si>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</si>
  <si>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</si>
  <si>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</si>
  <si>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</si>
  <si>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</si>
  <si>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</si>
  <si>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</si>
  <si>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</si>
  <si>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</si>
  <si>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</si>
  <si>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</si>
  <si>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</si>
  <si>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</si>
  <si>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</si>
  <si>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</si>
  <si>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</si>
  <si>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</si>
  <si>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</si>
  <si>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</si>
  <si>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</si>
  <si>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</si>
  <si>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</si>
  <si>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</si>
  <si>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</si>
  <si>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</si>
  <si>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</si>
  <si>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</si>
  <si>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</si>
  <si>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</si>
  <si>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</si>
  <si>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</si>
  <si>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</si>
  <si>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</si>
  <si>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</si>
  <si>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</si>
  <si>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</si>
  <si>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</si>
  <si>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</si>
  <si>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</si>
  <si>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</si>
  <si>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</si>
  <si>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</si>
  <si>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</si>
  <si>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</si>
  <si>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</si>
  <si>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</si>
  <si>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</si>
  <si>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</si>
  <si>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</si>
  <si>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</si>
  <si>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</si>
  <si>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</si>
  <si>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</si>
  <si>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</si>
  <si>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</si>
  <si>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</si>
  <si>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</si>
  <si>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</si>
  <si>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</si>
  <si>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</si>
  <si>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</si>
  <si>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</si>
  <si>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</si>
  <si>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</si>
  <si>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</si>
  <si>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</si>
  <si>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</si>
  <si>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</si>
  <si>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</si>
  <si>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</si>
  <si>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</si>
  <si>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</si>
  <si>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</si>
  <si>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</si>
  <si>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</si>
  <si>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</si>
  <si>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</si>
  <si>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</si>
  <si>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</si>
  <si>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</si>
  <si>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</si>
  <si>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</si>
  <si>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</si>
  <si>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</si>
  <si>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</si>
  <si>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</si>
  <si>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</si>
  <si>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</si>
  <si>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</si>
  <si>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</si>
  <si>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</si>
  <si>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</si>
  <si>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</si>
  <si>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</si>
  <si>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</si>
  <si>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</si>
  <si>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</si>
  <si>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</si>
  <si>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</si>
  <si>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</si>
  <si>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</si>
  <si>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</si>
  <si>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</si>
  <si>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</si>
  <si>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</si>
  <si>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</si>
  <si>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</si>
  <si>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</si>
  <si>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</si>
  <si>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</si>
  <si>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</si>
  <si>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</si>
  <si>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</si>
  <si>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</si>
  <si>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</si>
  <si>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</si>
  <si>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</si>
  <si>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</si>
  <si>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</si>
  <si>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</si>
  <si>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</si>
  <si>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</si>
  <si>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</si>
  <si>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</si>
  <si>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</si>
  <si>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</si>
  <si>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</si>
  <si>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</si>
  <si>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</si>
  <si>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</si>
  <si>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</si>
  <si>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</si>
  <si>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</si>
  <si>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</si>
  <si>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</si>
  <si>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</si>
  <si>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</si>
  <si>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</si>
  <si>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</si>
  <si>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</si>
  <si>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</si>
  <si>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</si>
  <si>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</si>
  <si>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</si>
  <si>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</si>
  <si>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</si>
  <si>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</si>
  <si>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</si>
  <si>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</si>
  <si>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</si>
  <si>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</si>
  <si>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</si>
  <si>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</si>
  <si>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</si>
  <si>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</si>
  <si>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</si>
  <si>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</si>
  <si>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</si>
  <si>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</si>
  <si>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</si>
  <si>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</si>
  <si>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</si>
  <si>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</si>
  <si>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</si>
  <si>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</si>
  <si>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</si>
  <si>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</si>
  <si>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</si>
  <si>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</si>
  <si>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</si>
  <si>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</si>
  <si>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</si>
  <si>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</si>
  <si>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</si>
  <si>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</si>
  <si>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</si>
  <si>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</si>
  <si>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</si>
  <si>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</si>
  <si>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</si>
  <si>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</si>
  <si>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</si>
  <si>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</si>
  <si>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</si>
  <si>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</si>
  <si>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</si>
  <si>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</si>
  <si>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</si>
  <si>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</si>
  <si>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</si>
  <si>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</si>
  <si>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</si>
  <si>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</si>
  <si>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</si>
  <si>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</si>
  <si>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</si>
  <si>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</si>
  <si>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</si>
  <si>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</si>
  <si>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</si>
  <si>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</si>
  <si>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</si>
  <si>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</si>
  <si>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</si>
  <si>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</si>
  <si>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</si>
  <si>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</si>
  <si>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</si>
  <si>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</si>
  <si>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</si>
  <si>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</si>
  <si>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</si>
  <si>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</si>
  <si>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</si>
  <si>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</si>
  <si>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</si>
  <si>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</si>
  <si>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</si>
  <si>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</si>
  <si>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</si>
  <si>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</si>
  <si>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</si>
  <si>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</si>
  <si>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</si>
  <si>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</si>
  <si>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</si>
  <si>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</si>
  <si>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</si>
  <si>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</si>
  <si>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</si>
  <si>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</si>
  <si>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</si>
  <si>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</si>
  <si>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</si>
  <si>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</si>
  <si>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</si>
  <si>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</si>
  <si>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</si>
  <si>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</si>
  <si>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</si>
  <si>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</si>
  <si>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</si>
  <si>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</si>
  <si>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</si>
  <si>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</si>
  <si>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</si>
  <si>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</si>
  <si>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</si>
  <si>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</si>
  <si>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</si>
  <si>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</si>
  <si>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</si>
  <si>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</si>
  <si>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</si>
  <si>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</si>
  <si>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</si>
  <si>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</si>
  <si>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</si>
  <si>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</si>
  <si>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</si>
  <si>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</si>
  <si>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</si>
  <si>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</si>
  <si>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</si>
  <si>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</si>
  <si>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</si>
  <si>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</si>
  <si>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</si>
  <si>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</si>
  <si>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</si>
  <si>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</si>
  <si>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</si>
  <si>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</si>
  <si>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</si>
  <si>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</si>
  <si>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</si>
  <si>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</si>
  <si>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</si>
  <si>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</si>
  <si>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</si>
  <si>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</si>
  <si>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</si>
  <si>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</si>
  <si>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</si>
  <si>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</si>
  <si>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</si>
  <si>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</si>
  <si>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</si>
  <si>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</si>
  <si>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</si>
  <si>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</si>
  <si>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</si>
  <si>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</si>
  <si>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</si>
  <si>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</si>
  <si>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</si>
  <si>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</si>
  <si>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</si>
  <si>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</si>
  <si>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</si>
  <si>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</si>
  <si>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</si>
  <si>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</si>
  <si>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</si>
  <si>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</si>
  <si>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</si>
  <si>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</si>
  <si>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</si>
  <si>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</si>
  <si>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</si>
  <si>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</si>
  <si>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</si>
  <si>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</si>
  <si>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</si>
  <si>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</si>
  <si>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</si>
  <si>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</si>
  <si>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</si>
  <si>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</si>
  <si>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</si>
  <si>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</si>
  <si>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</si>
  <si>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</si>
  <si>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</si>
  <si>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</si>
  <si>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</si>
  <si>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</si>
  <si>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</si>
  <si>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</si>
  <si>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</si>
  <si>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</si>
  <si>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</si>
  <si>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</si>
  <si>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</si>
  <si>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</si>
  <si>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</si>
  <si>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</si>
  <si>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</si>
  <si>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</si>
  <si>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</si>
  <si>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</si>
  <si>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</si>
  <si>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</si>
  <si>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</si>
  <si>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</si>
  <si>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</si>
  <si>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</si>
  <si>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</si>
  <si>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</si>
  <si>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</si>
  <si>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</si>
  <si>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</si>
  <si>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</si>
  <si>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</si>
  <si>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</si>
  <si>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</si>
  <si>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</si>
  <si>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</si>
  <si>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</si>
  <si>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</si>
  <si>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</si>
  <si>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</si>
  <si>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</si>
  <si>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</si>
  <si>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</si>
  <si>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</si>
  <si>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</si>
  <si>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</si>
  <si>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</si>
  <si>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</si>
  <si>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</si>
  <si>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</si>
  <si>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</si>
  <si>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</si>
  <si>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</si>
  <si>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</si>
  <si>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</si>
  <si>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</si>
  <si>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</si>
  <si>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</si>
  <si>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</si>
  <si>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</si>
  <si>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</si>
  <si>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</si>
  <si>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</si>
  <si>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</si>
  <si>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</si>
  <si>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</si>
  <si>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</si>
  <si>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</si>
  <si>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</si>
  <si>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</si>
  <si>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</si>
  <si>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</si>
  <si>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</si>
  <si>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</si>
  <si>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</si>
  <si>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</si>
  <si>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</si>
  <si>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</si>
  <si>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</si>
  <si>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</si>
  <si>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</si>
  <si>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</si>
  <si>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</si>
  <si>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</si>
  <si>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</si>
  <si>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</si>
  <si>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</si>
  <si>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</si>
  <si>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</si>
  <si>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</si>
  <si>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</si>
  <si>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</si>
  <si>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</si>
  <si>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</si>
  <si>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</si>
  <si>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</si>
  <si>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</si>
  <si>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</si>
  <si>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</si>
  <si>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</si>
  <si>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</si>
  <si>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</si>
  <si>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</si>
  <si>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</si>
  <si>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</si>
  <si>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</si>
  <si>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</si>
  <si>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</si>
  <si>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</si>
  <si>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</si>
  <si>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</si>
  <si>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</si>
  <si>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</si>
  <si>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</si>
  <si>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</si>
  <si>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</si>
  <si>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</si>
  <si>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</si>
  <si>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</si>
  <si>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</si>
  <si>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</si>
  <si>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</si>
  <si>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</si>
  <si>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</si>
  <si>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</si>
  <si>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</si>
  <si>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</si>
  <si>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</si>
  <si>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</si>
  <si>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</si>
  <si>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</si>
  <si>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</si>
  <si>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</si>
  <si>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</si>
  <si>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</si>
  <si>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</si>
  <si>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</si>
  <si>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</si>
  <si>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</si>
  <si>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</si>
  <si>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</si>
  <si>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</si>
  <si>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</si>
  <si>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</si>
  <si>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</si>
  <si>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</si>
  <si>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</si>
  <si>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</si>
  <si>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</si>
  <si>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</si>
  <si>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</si>
  <si>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</si>
  <si>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</si>
  <si>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</si>
  <si>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</si>
  <si>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</si>
  <si>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</si>
  <si>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</si>
  <si>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</si>
  <si>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</si>
  <si>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</si>
  <si>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</si>
  <si>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</si>
  <si>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</si>
  <si>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</si>
  <si>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</si>
  <si>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</si>
  <si>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</si>
  <si>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</si>
  <si>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</si>
  <si>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</si>
  <si>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</si>
  <si>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</si>
  <si>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</si>
  <si>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</si>
  <si>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</si>
  <si>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</si>
  <si>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</si>
  <si>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</si>
  <si>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</si>
  <si>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</si>
  <si>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</si>
  <si>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</si>
  <si>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</si>
  <si>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</si>
  <si>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</si>
  <si>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</si>
  <si>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</si>
  <si>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</si>
  <si>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</si>
  <si>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</si>
  <si>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</si>
  <si>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</si>
  <si>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</si>
  <si>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</si>
  <si>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</si>
  <si>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</si>
  <si>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</si>
  <si>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</si>
  <si>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</si>
  <si>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</si>
  <si>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</si>
  <si>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</si>
  <si>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</si>
  <si>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</si>
  <si>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</si>
  <si>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</si>
  <si>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</si>
  <si>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</si>
  <si>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</si>
  <si>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</si>
  <si>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</si>
  <si>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</si>
  <si>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</si>
  <si>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</si>
  <si>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</si>
  <si>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</si>
  <si>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</si>
  <si>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</si>
  <si>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</si>
  <si>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</si>
  <si>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</si>
  <si>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</si>
  <si>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</si>
  <si>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</si>
  <si>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</si>
  <si>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</si>
  <si>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</si>
  <si>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</si>
  <si>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</si>
  <si>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</si>
  <si>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</si>
  <si>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</si>
  <si>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</si>
  <si>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</si>
  <si>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</si>
  <si>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</si>
  <si>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</si>
  <si>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</si>
  <si>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</si>
  <si>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</si>
  <si>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</si>
  <si>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</si>
  <si>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</si>
  <si>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</si>
  <si>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</si>
  <si>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</si>
  <si>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</si>
  <si>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</si>
  <si>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</si>
  <si>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</si>
  <si>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</si>
  <si>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</si>
  <si>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</si>
  <si>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</si>
  <si>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</si>
  <si>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</si>
  <si>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</si>
  <si>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</si>
  <si>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</si>
  <si>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</si>
  <si>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</si>
  <si>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</si>
  <si>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</si>
  <si>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</si>
  <si>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</si>
  <si>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</si>
  <si>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</si>
  <si>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</si>
  <si>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</si>
  <si>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</si>
  <si>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</si>
  <si>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</si>
  <si>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</si>
  <si>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</si>
  <si>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</si>
  <si>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</si>
  <si>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</si>
  <si>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</si>
  <si>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</si>
  <si>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</si>
  <si>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</si>
  <si>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</si>
  <si>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</si>
  <si>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</si>
  <si>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</si>
  <si>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</si>
  <si>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</si>
  <si>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</si>
  <si>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</si>
  <si>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</si>
  <si>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</si>
  <si>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</si>
  <si>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</si>
  <si>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</si>
  <si>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</si>
  <si>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</si>
  <si>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</si>
  <si>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</si>
  <si>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</si>
  <si>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</si>
  <si>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</si>
  <si>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</si>
  <si>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</si>
  <si>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</si>
  <si>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</si>
  <si>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</si>
  <si>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</si>
  <si>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</si>
  <si>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</si>
  <si>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</si>
  <si>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</si>
  <si>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</si>
  <si>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</si>
  <si>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</si>
  <si>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</si>
  <si>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</si>
  <si>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</si>
  <si>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</si>
  <si>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</si>
  <si>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</si>
  <si>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</si>
  <si>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</si>
  <si>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</si>
  <si>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</si>
  <si>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</si>
  <si>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</si>
  <si>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</si>
  <si>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</si>
  <si>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</si>
  <si>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</si>
  <si>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</si>
  <si>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</si>
  <si>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</si>
  <si>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</si>
  <si>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</si>
  <si>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</si>
  <si>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</si>
  <si>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</si>
  <si>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</si>
  <si>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</si>
  <si>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</si>
  <si>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</si>
  <si>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</si>
  <si>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</si>
  <si>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</si>
  <si>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</si>
  <si>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</si>
  <si>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</si>
  <si>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</si>
  <si>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</si>
  <si>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</si>
  <si>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</si>
  <si>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</si>
  <si>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</si>
  <si>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</si>
  <si>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</si>
  <si>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</si>
  <si>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</si>
  <si>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</si>
  <si>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</si>
  <si>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</si>
  <si>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</si>
  <si>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</si>
  <si>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</si>
  <si>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</si>
  <si>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</si>
  <si>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</si>
  <si>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</si>
  <si>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</si>
  <si>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</si>
  <si>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</si>
  <si>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</si>
  <si>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</si>
  <si>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</si>
  <si>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</si>
  <si>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</si>
  <si>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</si>
  <si>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</si>
  <si>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</si>
  <si>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</si>
  <si>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</si>
  <si>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</si>
  <si>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</si>
  <si>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</si>
  <si>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</si>
  <si>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</si>
  <si>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</si>
  <si>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</si>
  <si>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</si>
  <si>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</si>
  <si>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</si>
  <si>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</si>
  <si>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</si>
  <si>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</si>
  <si>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</si>
  <si>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</si>
  <si>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</si>
  <si>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</si>
  <si>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</si>
  <si>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</si>
  <si>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</si>
  <si>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</si>
  <si>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</si>
  <si>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</si>
  <si>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</si>
  <si>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</si>
  <si>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</si>
  <si>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</si>
  <si>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</si>
  <si>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</si>
  <si>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</si>
  <si>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</si>
  <si>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</si>
  <si>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</si>
  <si>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</si>
  <si>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</si>
  <si>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</si>
  <si>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</si>
  <si>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</si>
  <si>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</si>
  <si>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</si>
  <si>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</si>
  <si>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</si>
  <si>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</si>
  <si>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</si>
  <si>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</si>
  <si>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</si>
  <si>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</si>
  <si>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</si>
  <si>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</si>
  <si>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</si>
  <si>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</si>
  <si>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</si>
  <si>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</si>
  <si>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</si>
  <si>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</si>
  <si>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</si>
  <si>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</si>
  <si>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</si>
  <si>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</si>
  <si>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</si>
  <si>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</si>
  <si>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</si>
  <si>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</si>
  <si>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</si>
  <si>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</si>
  <si>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</si>
  <si>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</si>
  <si>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</si>
  <si>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</si>
  <si>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</si>
  <si>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</si>
  <si>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</si>
  <si>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</si>
  <si>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</si>
  <si>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</si>
  <si>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</si>
  <si>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</si>
  <si>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</si>
  <si>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</si>
  <si>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</si>
  <si>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</si>
  <si>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</si>
  <si>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</si>
  <si>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</si>
  <si>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</si>
  <si>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</si>
  <si>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</si>
  <si>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</si>
  <si>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</si>
  <si>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</si>
  <si>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</si>
  <si>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</si>
  <si>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</si>
  <si>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</si>
  <si>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</si>
  <si>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</si>
  <si>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</si>
  <si>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</si>
  <si>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</si>
  <si>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</si>
  <si>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</si>
  <si>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</si>
  <si>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</si>
  <si>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</si>
  <si>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</si>
  <si>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</si>
  <si>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</si>
  <si>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</si>
  <si>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</si>
  <si>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</si>
  <si>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</si>
  <si>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</si>
  <si>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</si>
  <si>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</si>
  <si>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</si>
  <si>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</si>
  <si>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</si>
  <si>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</si>
  <si>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</si>
  <si>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</si>
  <si>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</si>
  <si>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</si>
  <si>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</si>
  <si>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</si>
  <si>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</si>
  <si>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</si>
  <si>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</si>
  <si>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</si>
  <si>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</si>
  <si>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</si>
  <si>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</si>
  <si>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</si>
  <si>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</si>
  <si>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</si>
  <si>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</si>
  <si>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</si>
  <si>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</si>
  <si>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</si>
  <si>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</si>
  <si>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</si>
  <si>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</si>
  <si>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</si>
  <si>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</si>
  <si>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</si>
  <si>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</si>
  <si>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</si>
  <si>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</si>
  <si>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</si>
  <si>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</si>
  <si>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</si>
  <si>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</si>
  <si>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</si>
  <si>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</si>
  <si>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</si>
  <si>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</si>
  <si>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</si>
  <si>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</si>
  <si>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</si>
  <si>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</si>
  <si>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</si>
  <si>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</si>
  <si>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</si>
  <si>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</si>
  <si>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</si>
  <si>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</si>
  <si>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</si>
  <si>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</si>
  <si>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</si>
  <si>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</si>
  <si>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</si>
  <si>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</si>
  <si>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</si>
  <si>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</si>
  <si>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</si>
  <si>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</si>
  <si>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</si>
  <si>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</si>
  <si>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</si>
  <si>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</si>
  <si>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</si>
  <si>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</si>
  <si>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</si>
  <si>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</si>
  <si>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</si>
  <si>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</si>
  <si>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</si>
  <si>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</si>
  <si>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</si>
  <si>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</si>
  <si>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</si>
  <si>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</si>
  <si>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</si>
  <si>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</si>
  <si>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</si>
  <si>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</si>
  <si>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</si>
  <si>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</si>
  <si>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</si>
  <si>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</si>
  <si>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</si>
  <si>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</si>
  <si>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</si>
  <si>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</si>
  <si>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</si>
  <si>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</si>
  <si>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</si>
  <si>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</si>
  <si>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</si>
  <si>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</si>
  <si>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</si>
  <si>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</si>
  <si>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</si>
  <si>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</si>
  <si>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</si>
  <si>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</si>
  <si>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</si>
  <si>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</si>
  <si>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</si>
  <si>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</si>
  <si>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</si>
  <si>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</si>
  <si>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</si>
  <si>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</si>
  <si>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</si>
  <si>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</si>
  <si>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</si>
  <si>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</si>
  <si>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</si>
  <si>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</si>
  <si>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</si>
  <si>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</si>
  <si>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</si>
  <si>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</si>
  <si>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</si>
  <si>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</si>
  <si>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</si>
  <si>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</si>
  <si>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</si>
  <si>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</si>
  <si>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</si>
  <si>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</si>
  <si>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</si>
  <si>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</si>
  <si>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</si>
  <si>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</si>
  <si>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</si>
  <si>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</si>
  <si>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</si>
  <si>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</si>
  <si>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</si>
  <si>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</si>
  <si>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</si>
  <si>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</si>
  <si>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</si>
  <si>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</si>
  <si>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</si>
  <si>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</si>
  <si>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</si>
  <si>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</si>
  <si>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</si>
  <si>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</si>
  <si>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</si>
  <si>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</si>
  <si>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</si>
  <si>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</si>
  <si>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</si>
  <si>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</si>
  <si>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</si>
  <si>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</si>
  <si>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</si>
  <si>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</si>
  <si>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</si>
  <si>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</si>
  <si>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</si>
  <si>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</si>
  <si>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</si>
  <si>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</si>
  <si>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</si>
  <si>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</si>
  <si>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</si>
  <si>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</si>
  <si>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</si>
  <si>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</si>
  <si>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</si>
  <si>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</si>
  <si>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</si>
  <si>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</si>
  <si>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</si>
  <si>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</si>
  <si>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</si>
  <si>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</si>
  <si>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</si>
  <si>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</si>
  <si>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</si>
  <si>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</si>
  <si>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</si>
  <si>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</si>
  <si>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</si>
  <si>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</si>
  <si>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</si>
  <si>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</si>
  <si>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</si>
  <si>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</si>
  <si>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</si>
  <si>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</si>
  <si>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</si>
  <si>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</si>
  <si>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</si>
  <si>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</si>
  <si>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</si>
  <si>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</si>
  <si>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</si>
  <si>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</si>
  <si>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</si>
  <si>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</si>
  <si>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</si>
  <si>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</si>
  <si>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</si>
  <si>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</si>
  <si>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</si>
  <si>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</si>
  <si>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</si>
  <si>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</si>
  <si>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</si>
  <si>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</si>
  <si>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</si>
  <si>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</si>
  <si>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</si>
  <si>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</si>
  <si>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</si>
  <si>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</si>
  <si>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</si>
  <si>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</si>
  <si>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</si>
  <si>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</si>
  <si>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</si>
  <si>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</si>
  <si>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</si>
  <si>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</si>
  <si>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</si>
  <si>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</si>
  <si>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</si>
  <si>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</si>
  <si>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</si>
  <si>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</si>
  <si>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</si>
  <si>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</si>
  <si>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</si>
  <si>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</si>
  <si>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</si>
  <si>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</si>
  <si>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</si>
  <si>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</si>
  <si>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</si>
  <si>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</si>
  <si>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</si>
  <si>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</si>
  <si>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</si>
  <si>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</si>
  <si>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</si>
  <si>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</si>
  <si>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</si>
  <si>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</si>
  <si>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</si>
  <si>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</si>
  <si>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</si>
  <si>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</si>
  <si>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</si>
  <si>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</si>
  <si>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</si>
  <si>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</si>
  <si>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</si>
  <si>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</si>
  <si>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</si>
  <si>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</si>
  <si>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</si>
  <si>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</si>
  <si>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</si>
  <si>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</si>
  <si>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</si>
  <si>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</si>
  <si>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</si>
  <si>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</si>
  <si>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</si>
  <si>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</si>
  <si>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</si>
  <si>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</si>
  <si>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</si>
  <si>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</si>
  <si>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</si>
  <si>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</si>
  <si>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</si>
  <si>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</si>
  <si>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</si>
  <si>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</si>
  <si>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</si>
  <si>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</si>
  <si>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</si>
  <si>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</si>
  <si>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</si>
  <si>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</si>
  <si>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</si>
  <si>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</si>
  <si>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</si>
  <si>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</si>
  <si>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</si>
  <si>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</si>
  <si>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</si>
  <si>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</si>
  <si>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</si>
  <si>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</si>
  <si>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</si>
  <si>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</si>
  <si>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</si>
  <si>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</si>
  <si>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</si>
  <si>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</si>
  <si>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</si>
  <si>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</si>
  <si>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</si>
  <si>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</si>
  <si>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</si>
  <si>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</si>
  <si>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</si>
  <si>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</si>
  <si>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</si>
  <si>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</si>
  <si>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</si>
  <si>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</si>
  <si>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</si>
  <si>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</si>
  <si>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</si>
  <si>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</si>
  <si>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</si>
  <si>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</si>
  <si>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</si>
  <si>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</si>
  <si>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</si>
  <si>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</si>
  <si>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</si>
  <si>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</si>
  <si>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</si>
  <si>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</si>
  <si>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</si>
  <si>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</si>
  <si>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</si>
  <si>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</si>
  <si>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</si>
  <si>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</si>
  <si>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</si>
  <si>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</si>
  <si>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</si>
  <si>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</si>
  <si>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</si>
  <si>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</si>
  <si>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</si>
  <si>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</si>
  <si>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</si>
  <si>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</si>
  <si>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</si>
  <si>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</si>
  <si>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</si>
  <si>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</si>
  <si>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</si>
  <si>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</si>
  <si>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</si>
  <si>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</si>
  <si>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</si>
  <si>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</si>
  <si>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</si>
  <si>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</si>
  <si>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</si>
  <si>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</si>
  <si>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</si>
  <si>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</si>
  <si>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</si>
  <si>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</si>
  <si>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</si>
  <si>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</si>
  <si>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</si>
  <si>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</si>
  <si>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</si>
  <si>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</si>
  <si>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</si>
  <si>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</si>
  <si>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</si>
  <si>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</si>
  <si>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</si>
  <si>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</si>
  <si>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</si>
  <si>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</si>
  <si>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</si>
  <si>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</si>
  <si>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</si>
  <si>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</si>
  <si>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</si>
  <si>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</si>
  <si>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</si>
  <si>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</si>
  <si>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</si>
  <si>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</si>
  <si>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</si>
  <si>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</si>
  <si>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</si>
  <si>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</si>
  <si>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</si>
  <si>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</si>
  <si>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</si>
  <si>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</si>
  <si>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</si>
  <si>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</si>
  <si>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</si>
  <si>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</si>
  <si>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</si>
  <si>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</si>
  <si>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</si>
  <si>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</si>
  <si>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</si>
  <si>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</si>
  <si>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</si>
  <si>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</si>
  <si>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</si>
  <si>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</si>
  <si>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</si>
  <si>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</si>
  <si>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</si>
  <si>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</si>
  <si>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</si>
  <si>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</si>
  <si>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</si>
  <si>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</si>
  <si>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</si>
  <si>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</si>
  <si>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</si>
  <si>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</si>
  <si>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</si>
  <si>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</si>
  <si>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</si>
  <si>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</si>
  <si>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</si>
  <si>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</si>
  <si>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</si>
  <si>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</si>
  <si>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</si>
  <si>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</si>
  <si>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</si>
  <si>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</si>
  <si>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</si>
  <si>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</si>
  <si>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</si>
  <si>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</si>
  <si>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</si>
  <si>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</si>
  <si>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</si>
  <si>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</si>
  <si>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</si>
  <si>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</si>
  <si>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</si>
  <si>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</si>
  <si>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</si>
  <si>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</si>
  <si>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</si>
  <si>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</si>
  <si>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</si>
  <si>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</si>
  <si>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</si>
  <si>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</si>
  <si>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</si>
  <si>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</si>
  <si>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</si>
  <si>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</si>
  <si>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</si>
  <si>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</si>
  <si>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</si>
  <si>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</si>
  <si>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</si>
  <si>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</si>
  <si>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</si>
  <si>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</si>
  <si>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</si>
  <si>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</si>
  <si>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</si>
  <si>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</si>
  <si>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</si>
  <si>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</si>
  <si>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</si>
  <si>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</si>
  <si>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</si>
  <si>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</si>
  <si>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</si>
  <si>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</si>
  <si>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</si>
  <si>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</si>
  <si>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</si>
  <si>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</si>
  <si>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</si>
  <si>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</si>
  <si>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</si>
  <si>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</si>
  <si>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</si>
  <si>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</si>
  <si>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</si>
  <si>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</si>
  <si>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</si>
  <si>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</si>
  <si>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</si>
  <si>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</si>
  <si>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</si>
  <si>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</si>
  <si>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</si>
  <si>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</si>
  <si>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</si>
  <si>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</si>
  <si>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</si>
  <si>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</si>
  <si>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</si>
  <si>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</si>
  <si>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</si>
  <si>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</si>
  <si>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</si>
  <si>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</si>
  <si>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</si>
  <si>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</si>
  <si>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</si>
  <si>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</si>
  <si>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</si>
  <si>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</si>
  <si>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</si>
  <si>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</si>
  <si>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</si>
  <si>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</si>
  <si>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</si>
  <si>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</si>
  <si>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</si>
  <si>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</si>
  <si>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</si>
  <si>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</si>
  <si>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</si>
  <si>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</si>
  <si>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</si>
  <si>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</si>
  <si>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</si>
  <si>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</si>
  <si>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</si>
  <si>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</si>
  <si>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</si>
  <si>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</si>
  <si>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</si>
  <si>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</si>
  <si>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</si>
  <si>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</si>
  <si>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</si>
  <si>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</si>
  <si>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</si>
  <si>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</si>
  <si>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</si>
  <si>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</si>
  <si>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</si>
  <si>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</si>
  <si>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</si>
  <si>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</si>
  <si>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</si>
  <si>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</si>
  <si>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</si>
  <si>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</si>
  <si>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</si>
  <si>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</si>
  <si>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</si>
  <si>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</si>
  <si>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</si>
  <si>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</si>
  <si>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</si>
  <si>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</si>
  <si>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</si>
  <si>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</si>
  <si>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</si>
  <si>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</si>
  <si>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</si>
  <si>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</si>
  <si>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</si>
  <si>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</si>
  <si>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</si>
  <si>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</si>
  <si>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</si>
  <si>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</si>
  <si>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</si>
  <si>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</si>
  <si>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</si>
  <si>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</si>
  <si>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</si>
  <si>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</si>
  <si>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</si>
  <si>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</si>
  <si>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</si>
  <si>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</si>
  <si>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</si>
  <si>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</si>
  <si>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</si>
  <si>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</si>
  <si>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</si>
  <si>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</si>
  <si>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</si>
  <si>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</si>
  <si>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</si>
  <si>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</si>
  <si>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</si>
  <si>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</si>
  <si>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</si>
  <si>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</si>
  <si>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</si>
  <si>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</si>
  <si>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</si>
  <si>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</si>
  <si>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</si>
  <si>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</si>
  <si>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</si>
  <si>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</si>
  <si>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</si>
  <si>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</si>
  <si>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</si>
  <si>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</si>
  <si>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</si>
  <si>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</si>
  <si>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</si>
  <si>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</si>
  <si>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</si>
  <si>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</si>
  <si>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</si>
  <si>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</si>
  <si>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</si>
  <si>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</si>
  <si>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</si>
  <si>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</si>
  <si>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</si>
  <si>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</si>
  <si>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</si>
  <si>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</si>
  <si>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</si>
  <si>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</si>
  <si>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</si>
  <si>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</si>
  <si>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</si>
  <si>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</si>
  <si>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</si>
  <si>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</si>
  <si>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</si>
  <si>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</si>
  <si>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</si>
  <si>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</si>
  <si>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</si>
  <si>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</si>
  <si>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</si>
  <si>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</si>
  <si>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</si>
  <si>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</si>
  <si>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</si>
  <si>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</si>
  <si>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</si>
  <si>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</si>
  <si>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</si>
  <si>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</si>
  <si>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</si>
  <si>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</si>
  <si>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</si>
  <si>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</si>
  <si>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</si>
  <si>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</si>
  <si>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</si>
  <si>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</si>
  <si>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</si>
  <si>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</si>
  <si>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</si>
  <si>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</si>
  <si>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</si>
  <si>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</si>
  <si>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</si>
  <si>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</si>
  <si>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</si>
  <si>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</si>
  <si>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</si>
  <si>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</si>
  <si>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</si>
  <si>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</si>
  <si>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</si>
  <si>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</si>
  <si>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</si>
  <si>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</si>
  <si>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</si>
  <si>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</si>
  <si>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</si>
  <si>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</si>
  <si>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</si>
  <si>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</si>
  <si>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</si>
  <si>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</si>
  <si>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</si>
  <si>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</si>
  <si>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</si>
  <si>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</si>
  <si>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</si>
  <si>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</si>
  <si>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</si>
  <si>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</si>
  <si>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</si>
  <si>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</si>
  <si>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</si>
  <si>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</si>
  <si>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</si>
  <si>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</si>
  <si>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</si>
  <si>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</si>
  <si>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</si>
  <si>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</si>
  <si>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</si>
  <si>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</si>
  <si>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</si>
  <si>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</si>
  <si>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</si>
  <si>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</si>
  <si>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</si>
  <si>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</si>
  <si>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</si>
  <si>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</si>
  <si>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</si>
  <si>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</si>
  <si>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</si>
  <si>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</si>
  <si>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</si>
  <si>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</si>
  <si>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</si>
  <si>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</si>
  <si>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</si>
  <si>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</si>
  <si>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</si>
  <si>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</si>
  <si>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</si>
  <si>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</si>
  <si>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</si>
  <si>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</si>
  <si>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</si>
  <si>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</si>
  <si>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</si>
  <si>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</si>
  <si>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</si>
  <si>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</si>
  <si>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</si>
  <si>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</si>
  <si>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</si>
  <si>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</si>
  <si>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</si>
  <si>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</si>
  <si>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</si>
  <si>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</si>
  <si>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</si>
  <si>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</si>
  <si>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</si>
  <si>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</si>
  <si>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</si>
  <si>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</si>
  <si>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</si>
  <si>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</si>
  <si>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</si>
  <si>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</si>
  <si>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</si>
  <si>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</si>
  <si>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</si>
  <si>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</si>
  <si>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</si>
  <si>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</si>
  <si>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</si>
  <si>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</si>
  <si>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</si>
  <si>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</si>
  <si>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</si>
  <si>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</si>
  <si>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</si>
  <si>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</si>
  <si>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</si>
  <si>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</si>
  <si>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</si>
  <si>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</si>
  <si>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</si>
  <si>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</si>
  <si>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</si>
  <si>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</si>
  <si>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</si>
  <si>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</si>
  <si>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</si>
  <si>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</si>
  <si>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</si>
  <si>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</si>
  <si>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</si>
  <si>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</si>
  <si>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</si>
  <si>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</si>
  <si>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</si>
  <si>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</si>
  <si>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</si>
  <si>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</si>
  <si>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</si>
  <si>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</si>
  <si>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</si>
  <si>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</si>
  <si>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</si>
  <si>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</si>
  <si>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</si>
  <si>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</si>
  <si>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</si>
  <si>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</si>
  <si>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</si>
  <si>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</si>
  <si>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</si>
  <si>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</si>
  <si>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</si>
  <si>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</si>
  <si>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</si>
  <si>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</si>
  <si>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</si>
  <si>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</si>
  <si>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</si>
  <si>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</si>
  <si>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</si>
  <si>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</si>
  <si>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</si>
  <si>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</si>
  <si>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</si>
  <si>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</si>
  <si>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</si>
  <si>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</si>
  <si>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</si>
  <si>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</si>
  <si>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</si>
  <si>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</si>
  <si>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</si>
  <si>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</si>
  <si>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</si>
  <si>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</si>
  <si>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</si>
  <si>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</si>
  <si>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</si>
  <si>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</si>
  <si>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</si>
  <si>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</si>
  <si>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</si>
  <si>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</si>
  <si>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</si>
  <si>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</si>
  <si>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</si>
  <si>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</si>
  <si>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</si>
  <si>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</si>
  <si>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</si>
  <si>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</si>
  <si>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</si>
  <si>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</si>
  <si>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</si>
  <si>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</si>
  <si>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</si>
  <si>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</si>
  <si>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</si>
  <si>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</si>
  <si>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</si>
  <si>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</si>
  <si>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</si>
  <si>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</si>
  <si>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</si>
  <si>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</si>
  <si>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</si>
  <si>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</si>
  <si>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</si>
  <si>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</si>
  <si>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</si>
  <si>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</si>
  <si>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</si>
  <si>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</si>
  <si>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</si>
  <si>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</si>
  <si>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</si>
  <si>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</si>
  <si>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</si>
  <si>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</si>
  <si>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</si>
  <si>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</si>
  <si>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</si>
  <si>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</si>
  <si>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</si>
  <si>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</si>
  <si>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</si>
  <si>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</si>
  <si>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</si>
  <si>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</si>
  <si>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</si>
  <si>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</si>
  <si>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</si>
  <si>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</si>
  <si>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</si>
  <si>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</si>
  <si>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</si>
  <si>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</si>
  <si>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</si>
  <si>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</si>
  <si>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</si>
  <si>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</si>
  <si>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</si>
  <si>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</si>
  <si>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</si>
  <si>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</si>
  <si>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</si>
  <si>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</si>
  <si>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</si>
  <si>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</si>
  <si>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</si>
  <si>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</si>
  <si>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</si>
  <si>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</si>
  <si>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</si>
  <si>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</si>
  <si>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</si>
  <si>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</si>
  <si>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</si>
  <si>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</si>
  <si>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</si>
  <si>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</si>
  <si>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</si>
  <si>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</si>
  <si>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</si>
  <si>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</si>
  <si>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</si>
  <si>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</si>
  <si>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</si>
  <si>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</si>
  <si>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</si>
  <si>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</si>
  <si>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</si>
  <si>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</si>
  <si>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</si>
  <si>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</si>
  <si>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</si>
  <si>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</si>
  <si>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</si>
  <si>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</si>
  <si>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</si>
  <si>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</si>
  <si>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</si>
  <si>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</si>
  <si>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</si>
  <si>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</si>
  <si>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</si>
  <si>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</si>
  <si>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</si>
  <si>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</si>
  <si>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</si>
  <si>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</si>
  <si>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</si>
  <si>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</si>
  <si>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</si>
  <si>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</si>
  <si>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</si>
  <si>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</si>
  <si>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</si>
  <si>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</si>
  <si>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</si>
  <si>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</si>
  <si>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</si>
  <si>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</si>
  <si>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</si>
  <si>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</si>
  <si>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</si>
  <si>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</si>
  <si>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</si>
  <si>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</si>
  <si>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</si>
  <si>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</si>
  <si>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</si>
  <si>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</si>
  <si>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</si>
  <si>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</si>
  <si>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</si>
  <si>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</si>
  <si>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</si>
  <si>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</si>
  <si>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</si>
  <si>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</si>
  <si>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</si>
  <si>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</si>
  <si>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</si>
  <si>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</si>
  <si>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</si>
  <si>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</si>
  <si>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</si>
  <si>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</si>
  <si>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</si>
  <si>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</si>
  <si>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</si>
  <si>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</si>
  <si>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</si>
  <si>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</si>
  <si>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</si>
  <si>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</si>
  <si>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</si>
  <si>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</si>
  <si>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</si>
  <si>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</si>
  <si>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</si>
  <si>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</si>
  <si>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</si>
  <si>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</si>
  <si>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</si>
  <si>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</si>
  <si>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</si>
  <si>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</si>
  <si>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</si>
  <si>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</si>
  <si>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</si>
  <si>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</si>
  <si>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</si>
  <si>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</si>
  <si>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</si>
  <si>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</si>
  <si>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</si>
  <si>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</si>
  <si>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</si>
  <si>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</si>
  <si>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</si>
  <si>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</si>
  <si>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</si>
  <si>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</si>
  <si>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</si>
  <si>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</si>
  <si>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</si>
  <si>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</si>
  <si>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</si>
  <si>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</si>
  <si>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</si>
  <si>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</si>
  <si>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</si>
  <si>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</si>
  <si>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</si>
  <si>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</si>
  <si>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</si>
  <si>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</si>
  <si>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</si>
  <si>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</si>
  <si>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</si>
  <si>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</si>
  <si>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</si>
  <si>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</si>
  <si>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</si>
  <si>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</si>
  <si>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</si>
  <si>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</si>
  <si>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</si>
  <si>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</si>
  <si>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</si>
  <si>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</si>
  <si>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</si>
  <si>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</si>
  <si>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</si>
  <si>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</si>
  <si>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</si>
  <si>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</si>
  <si>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</si>
  <si>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</si>
  <si>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</si>
  <si>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</si>
  <si>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</si>
  <si>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</si>
  <si>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</si>
  <si>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</si>
  <si>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</si>
  <si>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</si>
  <si>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</si>
  <si>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</si>
  <si>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</si>
  <si>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</si>
  <si>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</si>
  <si>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</si>
  <si>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</si>
  <si>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</si>
  <si>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</si>
  <si>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</si>
  <si>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</si>
  <si>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</si>
  <si>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</si>
  <si>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</si>
  <si>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</si>
  <si>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</si>
  <si>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</si>
  <si>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</si>
  <si>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</si>
  <si>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</si>
  <si>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</si>
  <si>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</si>
  <si>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</si>
  <si>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</si>
  <si>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</si>
  <si>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</si>
  <si>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</si>
  <si>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</si>
  <si>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</si>
  <si>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</si>
  <si>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</si>
  <si>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</si>
  <si>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</si>
  <si>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</si>
  <si>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</si>
  <si>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</si>
  <si>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</si>
  <si>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</si>
  <si>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</si>
  <si>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</si>
  <si>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</si>
  <si>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</si>
  <si>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</si>
  <si>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</si>
  <si>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</si>
  <si>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</si>
  <si>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</si>
  <si>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</si>
  <si>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</si>
  <si>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</si>
  <si>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</si>
  <si>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</si>
  <si>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</si>
  <si>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</si>
  <si>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</si>
  <si>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</si>
  <si>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</si>
  <si>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</si>
  <si>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</si>
  <si>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</si>
  <si>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</si>
  <si>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</si>
  <si>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</si>
  <si>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</si>
  <si>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</si>
  <si>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</si>
  <si>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</si>
  <si>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</si>
  <si>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</si>
  <si>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</si>
  <si>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</si>
  <si>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</si>
  <si>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</si>
  <si>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</si>
  <si>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</si>
  <si>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</si>
  <si>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</si>
  <si>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</si>
  <si>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</si>
  <si>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</si>
  <si>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</si>
  <si>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</si>
  <si>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</si>
  <si>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</si>
  <si>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</si>
  <si>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</si>
  <si>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</si>
  <si>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</si>
  <si>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</si>
  <si>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</si>
  <si>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</si>
  <si>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</si>
  <si>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</si>
  <si>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</si>
  <si>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</si>
  <si>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</si>
  <si>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</si>
  <si>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</si>
  <si>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</si>
  <si>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</si>
  <si>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</si>
  <si>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</si>
  <si>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</si>
  <si>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</si>
  <si>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</si>
  <si>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</si>
  <si>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</si>
  <si>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</si>
  <si>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</si>
  <si>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</si>
  <si>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</si>
  <si>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</si>
  <si>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</si>
  <si>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</si>
  <si>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</si>
  <si>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</si>
  <si>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</si>
  <si>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</si>
  <si>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</si>
  <si>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</si>
  <si>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</si>
  <si>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</si>
  <si>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</si>
  <si>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</si>
  <si>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</si>
  <si>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</si>
  <si>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</si>
  <si>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</si>
  <si>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</si>
  <si>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</si>
  <si>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</si>
  <si>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</si>
  <si>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</si>
  <si>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</si>
  <si>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</si>
  <si>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</si>
  <si>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</si>
  <si>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</si>
  <si>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</si>
  <si>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</si>
  <si>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</si>
  <si>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</si>
  <si>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</si>
  <si>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</si>
  <si>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</si>
  <si>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</si>
  <si>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</si>
  <si>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</si>
  <si>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</si>
  <si>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</si>
  <si>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</si>
  <si>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</si>
  <si>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</si>
  <si>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</si>
  <si>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</si>
  <si>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</si>
  <si>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</si>
  <si>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</si>
  <si>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</si>
  <si>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</si>
  <si>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</si>
  <si>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</si>
  <si>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</si>
  <si>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</si>
  <si>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</si>
  <si>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</si>
  <si>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</si>
  <si>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</si>
  <si>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</si>
  <si>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</si>
  <si>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</si>
  <si>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</si>
  <si>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</si>
  <si>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</si>
  <si>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</si>
  <si>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</si>
  <si>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</si>
  <si>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</si>
  <si>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</si>
  <si>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</si>
  <si>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</si>
  <si>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</si>
  <si>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</si>
  <si>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</si>
  <si>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</si>
  <si>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</si>
  <si>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</si>
  <si>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</si>
  <si>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</si>
  <si>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</si>
  <si>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</si>
  <si>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</si>
  <si>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</si>
  <si>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</si>
  <si>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</si>
  <si>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</si>
  <si>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</si>
  <si>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</si>
  <si>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</si>
  <si>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</si>
  <si>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</si>
  <si>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</si>
  <si>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</si>
  <si>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</si>
  <si>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</si>
  <si>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</si>
  <si>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</si>
  <si>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</si>
  <si>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</si>
  <si>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</si>
  <si>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</si>
  <si>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</si>
  <si>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</si>
  <si>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</si>
  <si>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</si>
  <si>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</si>
  <si>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</si>
  <si>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</si>
  <si>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</si>
  <si>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</si>
  <si>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</si>
  <si>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</si>
  <si>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</si>
  <si>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</si>
  <si>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</si>
  <si>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</si>
  <si>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</si>
  <si>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</si>
  <si>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</si>
  <si>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</si>
  <si>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</si>
  <si>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</si>
  <si>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</si>
  <si>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</si>
  <si>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</si>
  <si>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</si>
  <si>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</si>
  <si>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</si>
  <si>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</si>
  <si>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</si>
  <si>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</si>
  <si>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</si>
  <si>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</si>
  <si>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</si>
  <si>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</si>
  <si>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</si>
  <si>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</si>
  <si>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</si>
  <si>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</si>
  <si>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</si>
  <si>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</si>
  <si>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</si>
  <si>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</si>
  <si>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</si>
  <si>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</si>
  <si>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</si>
  <si>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</si>
  <si>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</si>
  <si>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</si>
  <si>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</si>
  <si>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</si>
  <si>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</si>
  <si>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</si>
  <si>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</si>
  <si>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</si>
  <si>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</si>
  <si>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</si>
  <si>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</si>
  <si>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</si>
  <si>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</si>
  <si>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</si>
  <si>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</si>
  <si>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</si>
  <si>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</si>
  <si>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</si>
  <si>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</si>
  <si>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</si>
  <si>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</si>
  <si>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</si>
  <si>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</si>
  <si>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</si>
  <si>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</si>
  <si>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</si>
  <si>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</si>
  <si>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</si>
  <si>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</si>
  <si>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</si>
  <si>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</si>
  <si>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</si>
  <si>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</si>
  <si>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</si>
  <si>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</si>
  <si>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</si>
  <si>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</si>
  <si>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</si>
  <si>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</si>
  <si>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</si>
  <si>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</si>
  <si>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</si>
  <si>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</si>
  <si>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</si>
  <si>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</si>
  <si>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</si>
  <si>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</si>
  <si>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</si>
  <si>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</si>
  <si>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</si>
  <si>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</si>
  <si>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</si>
  <si>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</si>
  <si>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</si>
  <si>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</si>
  <si>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</si>
  <si>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</si>
  <si>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</si>
  <si>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</si>
  <si>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</si>
  <si>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</si>
  <si>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</si>
  <si>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</si>
  <si>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</si>
  <si>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</si>
  <si>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</si>
  <si>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</si>
  <si>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</si>
  <si>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</si>
  <si>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</si>
  <si>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</si>
  <si>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</si>
  <si>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</si>
  <si>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</si>
  <si>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</si>
  <si>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</si>
  <si>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</si>
  <si>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</si>
  <si>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</si>
  <si>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</si>
  <si>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</si>
  <si>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</si>
  <si>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</si>
  <si>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</si>
  <si>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</si>
  <si>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</si>
  <si>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</si>
  <si>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</si>
  <si>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</si>
  <si>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</si>
  <si>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</si>
  <si>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</si>
  <si>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</si>
  <si>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</si>
  <si>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</si>
  <si>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</si>
  <si>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</si>
  <si>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</si>
  <si>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</si>
  <si>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</si>
  <si>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</si>
  <si>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</si>
  <si>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</si>
  <si>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</si>
  <si>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</si>
  <si>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</si>
  <si>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</si>
  <si>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</si>
  <si>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</si>
  <si>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</si>
  <si>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</si>
  <si>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</si>
  <si>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</si>
  <si>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</si>
  <si>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</si>
  <si>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</si>
  <si>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</si>
  <si>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</si>
  <si>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</si>
  <si>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</si>
  <si>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</si>
  <si>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</si>
  <si>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</si>
  <si>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</si>
  <si>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</si>
  <si>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</si>
  <si>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</si>
  <si>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</si>
  <si>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</si>
  <si>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</si>
  <si>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</si>
  <si>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</si>
  <si>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</si>
  <si>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</si>
  <si>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</si>
  <si>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</si>
  <si>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</si>
  <si>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</si>
  <si>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</si>
  <si>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</si>
  <si>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</si>
  <si>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</si>
  <si>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</si>
  <si>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</si>
  <si>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</si>
  <si>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</si>
  <si>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</si>
  <si>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</si>
  <si>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</si>
  <si>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</si>
  <si>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</si>
  <si>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</si>
  <si>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</si>
  <si>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</si>
  <si>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</si>
  <si>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</si>
  <si>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</si>
  <si>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</si>
  <si>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</si>
  <si>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</si>
  <si>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</si>
  <si>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</si>
  <si>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</si>
  <si>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</si>
  <si>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</si>
  <si>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</si>
  <si>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</si>
  <si>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</si>
  <si>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</si>
  <si>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</si>
  <si>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</si>
  <si>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</si>
  <si>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</si>
  <si>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</si>
  <si>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</si>
  <si>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</si>
  <si>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</si>
  <si>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</si>
  <si>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</si>
  <si>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</si>
  <si>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</si>
  <si>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</si>
  <si>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</si>
  <si>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</si>
  <si>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</si>
  <si>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</si>
  <si>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</si>
  <si>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</si>
  <si>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</si>
  <si>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</si>
  <si>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</si>
  <si>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</si>
  <si>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</si>
  <si>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</si>
  <si>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</si>
  <si>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</si>
  <si>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</si>
  <si>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</si>
  <si>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</si>
  <si>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</si>
  <si>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</si>
  <si>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</si>
  <si>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</si>
  <si>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</si>
  <si>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</si>
  <si>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</si>
  <si>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</si>
  <si>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</si>
  <si>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</si>
  <si>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</si>
  <si>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</si>
  <si>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</si>
  <si>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</si>
  <si>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</si>
  <si>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</si>
  <si>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</si>
  <si>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</si>
  <si>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</si>
  <si>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</si>
  <si>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</si>
  <si>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</si>
  <si>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</si>
  <si>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</si>
  <si>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</si>
  <si>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</si>
  <si>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</si>
  <si>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</si>
  <si>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</si>
  <si>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</si>
  <si>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</si>
  <si>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</si>
  <si>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</si>
  <si>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</si>
  <si>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</si>
  <si>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</si>
  <si>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</si>
  <si>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</si>
  <si>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</si>
  <si>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</si>
  <si>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</si>
  <si>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</si>
  <si>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</si>
  <si>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</si>
  <si>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</si>
  <si>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</si>
  <si>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</si>
  <si>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</si>
  <si>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</si>
  <si>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</si>
  <si>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</si>
  <si>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</si>
  <si>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</si>
  <si>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</si>
  <si>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</si>
  <si>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</si>
  <si>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</si>
  <si>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</si>
  <si>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</si>
  <si>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</si>
  <si>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</si>
  <si>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</si>
  <si>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</si>
  <si>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</si>
  <si>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</si>
  <si>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</si>
  <si>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</si>
  <si>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</si>
  <si>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</si>
  <si>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</si>
  <si>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</si>
  <si>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</si>
  <si>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</si>
  <si>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</si>
  <si>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</si>
  <si>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</si>
  <si>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</si>
  <si>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</si>
  <si>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</si>
  <si>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</si>
  <si>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</si>
  <si>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</si>
  <si>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</si>
  <si>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</si>
  <si>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</si>
  <si>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</si>
  <si>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</si>
  <si>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</si>
  <si>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</si>
  <si>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</si>
  <si>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</si>
  <si>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</si>
  <si>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</si>
  <si>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</si>
  <si>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</si>
  <si>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</si>
  <si>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</si>
  <si>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</si>
  <si>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</si>
  <si>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</si>
  <si>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</si>
  <si>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</si>
  <si>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</si>
  <si>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</si>
  <si>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</si>
  <si>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</si>
  <si>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</si>
  <si>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</si>
  <si>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</si>
  <si>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</si>
  <si>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</si>
  <si>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</si>
  <si>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</si>
  <si>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</si>
  <si>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</si>
  <si>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</si>
  <si>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</si>
  <si>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</si>
  <si>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</si>
  <si>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</si>
  <si>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</si>
  <si>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</si>
  <si>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</si>
  <si>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</si>
  <si>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</si>
  <si>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</si>
  <si>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</si>
  <si>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</si>
  <si>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</si>
  <si>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</si>
  <si>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</si>
  <si>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</si>
  <si>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</si>
  <si>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</si>
  <si>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</si>
  <si>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</si>
  <si>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</si>
  <si>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</si>
  <si>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</si>
  <si>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</si>
  <si>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</si>
  <si>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</si>
  <si>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</si>
  <si>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</si>
  <si>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</si>
  <si>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</si>
  <si>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</si>
  <si>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</si>
  <si>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</si>
  <si>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</si>
  <si>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</si>
  <si>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</si>
  <si>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</si>
  <si>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</si>
  <si>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</si>
  <si>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</si>
  <si>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</si>
  <si>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</si>
  <si>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</si>
  <si>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</si>
  <si>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</si>
  <si>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</si>
  <si>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</si>
  <si>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</si>
  <si>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</si>
  <si>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</si>
  <si>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</si>
  <si>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</si>
  <si>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</si>
  <si>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</si>
  <si>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</si>
  <si>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</si>
  <si>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</si>
  <si>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</si>
  <si>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</si>
  <si>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</si>
  <si>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</si>
  <si>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</si>
  <si>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</si>
  <si>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</si>
  <si>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</si>
  <si>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</si>
  <si>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</si>
  <si>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</si>
  <si>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</si>
  <si>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</si>
  <si>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</si>
  <si>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</si>
  <si>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</si>
  <si>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</si>
  <si>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</si>
  <si>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</si>
  <si>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</si>
  <si>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</si>
  <si>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</si>
  <si>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</si>
  <si>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</si>
  <si>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</si>
  <si>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</si>
  <si>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</si>
  <si>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</si>
  <si>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</si>
  <si>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</si>
  <si>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</si>
  <si>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</si>
  <si>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</si>
  <si>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</si>
  <si>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</si>
  <si>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</si>
  <si>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</si>
  <si>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</si>
  <si>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</si>
  <si>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</si>
  <si>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</si>
  <si>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</si>
  <si>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</si>
  <si>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</si>
  <si>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</si>
  <si>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</si>
  <si>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</si>
  <si>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</si>
  <si>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</si>
  <si>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</si>
  <si>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</si>
  <si>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</si>
  <si>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</si>
  <si>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</si>
  <si>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</si>
  <si>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</si>
  <si>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</si>
  <si>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</si>
  <si>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</si>
  <si>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</si>
  <si>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</si>
  <si>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</si>
  <si>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</si>
  <si>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</si>
  <si>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</si>
  <si>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</si>
  <si>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</si>
  <si>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</si>
  <si>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</si>
  <si>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</si>
  <si>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</si>
  <si>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</si>
  <si>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</si>
  <si>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</si>
  <si>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</si>
  <si>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</si>
  <si>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</si>
  <si>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</si>
  <si>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</si>
  <si>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</si>
  <si>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</si>
  <si>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</si>
  <si>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</si>
  <si>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</si>
  <si>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</si>
  <si>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</si>
  <si>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</si>
  <si>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</si>
  <si>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</si>
  <si>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</si>
  <si>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</si>
  <si>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</si>
  <si>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</si>
  <si>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</si>
  <si>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</si>
  <si>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</si>
  <si>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</si>
  <si>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</si>
  <si>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</si>
  <si>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</si>
  <si>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</si>
  <si>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</si>
  <si>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</si>
  <si>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</si>
  <si>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</si>
  <si>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</si>
  <si>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</si>
  <si>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</si>
  <si>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</si>
  <si>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</si>
  <si>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</si>
  <si>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</si>
  <si>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</si>
  <si>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</si>
  <si>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</si>
  <si>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</si>
  <si>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</si>
  <si>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</si>
  <si>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</si>
  <si>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</si>
  <si>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</si>
  <si>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</si>
  <si>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</si>
  <si>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</si>
  <si>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</si>
  <si>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</si>
  <si>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</si>
  <si>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</si>
  <si>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</si>
  <si>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</si>
  <si>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</si>
  <si>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</si>
  <si>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</si>
  <si>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</si>
  <si>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</si>
  <si>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</si>
  <si>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</si>
  <si>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</si>
  <si>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</si>
  <si>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</si>
  <si>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</si>
  <si>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</si>
  <si>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</si>
  <si>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</si>
  <si>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</si>
  <si>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</si>
  <si>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</si>
  <si>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</si>
  <si>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</si>
  <si>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</si>
  <si>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</si>
  <si>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</si>
  <si>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</si>
  <si>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</si>
  <si>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</si>
  <si>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</si>
  <si>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</si>
  <si>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</si>
  <si>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</si>
  <si>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</si>
  <si>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</si>
  <si>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</si>
  <si>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</si>
  <si>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</si>
  <si>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</si>
  <si>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</si>
  <si>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</si>
  <si>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</si>
  <si>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</si>
  <si>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</si>
  <si>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</si>
  <si>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</si>
  <si>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</si>
  <si>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</si>
  <si>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</si>
  <si>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</si>
  <si>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</si>
  <si>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</si>
  <si>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</si>
  <si>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</si>
  <si>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</si>
  <si>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</si>
  <si>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</si>
  <si>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</si>
  <si>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</si>
  <si>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</si>
  <si>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</si>
  <si>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</si>
  <si>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</si>
  <si>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</si>
  <si>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</si>
  <si>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</si>
  <si>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</si>
  <si>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</si>
  <si>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</si>
  <si>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</si>
  <si>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</si>
  <si>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</si>
  <si>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</si>
  <si>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</si>
  <si>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</si>
  <si>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</si>
  <si>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</si>
  <si>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</si>
  <si>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</si>
  <si>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</si>
  <si>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</si>
  <si>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</si>
  <si>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</si>
  <si>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</si>
  <si>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</si>
  <si>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</si>
  <si>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</si>
  <si>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</si>
  <si>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</si>
  <si>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</si>
  <si>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</si>
  <si>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</si>
  <si>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</si>
  <si>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</si>
  <si>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</si>
  <si>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</si>
  <si>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</si>
  <si>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</si>
  <si>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</si>
  <si>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</si>
  <si>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</si>
  <si>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</si>
  <si>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</si>
  <si>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</si>
  <si>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</si>
  <si>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</si>
  <si>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</si>
  <si>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</si>
  <si>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</si>
  <si>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</si>
  <si>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</si>
  <si>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</si>
  <si>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</si>
  <si>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</si>
  <si>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</si>
  <si>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</si>
  <si>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</si>
  <si>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</si>
  <si>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</si>
  <si>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</si>
  <si>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</si>
  <si>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</si>
  <si>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</si>
  <si>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</si>
  <si>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</si>
  <si>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</si>
  <si>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</si>
  <si>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</si>
  <si>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</si>
  <si>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</si>
  <si>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</si>
  <si>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</si>
  <si>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</si>
  <si>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</si>
  <si>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</si>
  <si>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</si>
  <si>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</si>
  <si>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</si>
  <si>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</si>
  <si>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</si>
  <si>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</si>
  <si>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</si>
  <si>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</si>
  <si>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</si>
  <si>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</si>
  <si>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</si>
  <si>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</si>
  <si>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</si>
  <si>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</si>
  <si>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</si>
  <si>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</si>
  <si>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</si>
  <si>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</si>
  <si>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</si>
  <si>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</si>
  <si>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</si>
  <si>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</si>
  <si>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</si>
  <si>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</si>
  <si>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</si>
  <si>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</si>
  <si>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</si>
  <si>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</si>
  <si>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</si>
  <si>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</si>
  <si>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</si>
  <si>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</si>
  <si>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</si>
  <si>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</si>
  <si>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</si>
  <si>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</si>
  <si>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</si>
  <si>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</si>
  <si>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</si>
  <si>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</si>
  <si>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</si>
  <si>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</si>
  <si>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</si>
  <si>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</si>
  <si>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</si>
  <si>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</si>
  <si>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</si>
  <si>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</si>
  <si>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</si>
  <si>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</si>
  <si>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</si>
  <si>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</si>
  <si>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</si>
  <si>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</si>
  <si>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</si>
  <si>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</si>
  <si>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</si>
  <si>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</si>
  <si>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</si>
  <si>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</si>
  <si>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</si>
  <si>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</si>
  <si>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</si>
  <si>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</si>
  <si>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</si>
  <si>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</si>
  <si>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</si>
  <si>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</si>
  <si>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</si>
  <si>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</si>
  <si>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</si>
  <si>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</si>
  <si>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</si>
  <si>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</si>
  <si>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</si>
  <si>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</si>
  <si>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</si>
  <si>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</si>
  <si>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</si>
  <si>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</si>
  <si>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</si>
  <si>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</si>
  <si>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</si>
  <si>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</si>
  <si>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</si>
  <si>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</si>
  <si>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</si>
  <si>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</si>
  <si>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</si>
  <si>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</si>
  <si>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</si>
  <si>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</si>
  <si>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</si>
  <si>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</si>
  <si>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</si>
  <si>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</si>
  <si>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</si>
  <si>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</si>
  <si>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</si>
  <si>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</si>
  <si>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</si>
  <si>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</si>
  <si>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</si>
  <si>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</si>
  <si>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</si>
  <si>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</si>
  <si>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</si>
  <si>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</si>
  <si>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</si>
  <si>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</si>
  <si>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</si>
  <si>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</si>
  <si>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</si>
  <si>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</si>
  <si>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</si>
  <si>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</si>
  <si>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</si>
  <si>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</si>
  <si>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</si>
  <si>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</si>
  <si>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</si>
  <si>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</si>
  <si>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</si>
  <si>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</si>
  <si>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</si>
  <si>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</si>
  <si>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</si>
  <si>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</si>
  <si>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</si>
  <si>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</si>
  <si>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</si>
  <si>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</si>
  <si>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</si>
  <si>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</si>
  <si>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</si>
  <si>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</si>
  <si>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</si>
  <si>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</si>
  <si>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</si>
  <si>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</si>
  <si>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</si>
  <si>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</si>
  <si>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</si>
  <si>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</si>
  <si>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</si>
  <si>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</si>
  <si>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</si>
  <si>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</si>
  <si>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</si>
  <si>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</si>
  <si>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</si>
  <si>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</si>
  <si>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</si>
  <si>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</si>
  <si>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</si>
  <si>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</si>
  <si>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</si>
  <si>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</si>
  <si>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</si>
  <si>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</si>
  <si>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</si>
  <si>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</si>
  <si>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</si>
  <si>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</si>
  <si>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</si>
  <si>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</si>
  <si>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</si>
  <si>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</si>
  <si>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</si>
  <si>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</si>
  <si>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</si>
  <si>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</si>
  <si>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</si>
  <si>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</si>
  <si>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</si>
  <si>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</si>
  <si>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</si>
  <si>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</si>
  <si>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</si>
  <si>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</si>
  <si>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</si>
  <si>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</si>
  <si>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</si>
  <si>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</si>
  <si>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</si>
  <si>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</si>
  <si>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</si>
  <si>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</si>
  <si>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</si>
  <si>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</si>
  <si>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</si>
  <si>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</si>
  <si>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</si>
  <si>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</si>
  <si>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</si>
  <si>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</si>
  <si>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</si>
  <si>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</si>
  <si>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</si>
  <si>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</si>
  <si>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</si>
  <si>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</si>
  <si>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</si>
  <si>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</si>
  <si>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</si>
  <si>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</si>
  <si>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</si>
  <si>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</si>
  <si>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</si>
  <si>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</si>
  <si>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</si>
  <si>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</si>
  <si>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</si>
  <si>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</si>
  <si>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</si>
  <si>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</si>
  <si>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</si>
  <si>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</si>
  <si>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</si>
  <si>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</si>
  <si>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</si>
  <si>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</si>
  <si>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</si>
  <si>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</si>
  <si>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</si>
  <si>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</si>
  <si>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</si>
  <si>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</si>
  <si>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</si>
  <si>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</si>
  <si>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</si>
  <si>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</si>
  <si>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</si>
  <si>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</si>
  <si>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</si>
  <si>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</si>
  <si>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</si>
  <si>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</si>
  <si>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</si>
  <si>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</si>
  <si>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</si>
  <si>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</si>
  <si>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</si>
  <si>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</si>
  <si>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</si>
  <si>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</si>
  <si>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</si>
  <si>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</si>
  <si>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</si>
  <si>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</si>
  <si>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</si>
  <si>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</si>
  <si>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</si>
  <si>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</si>
  <si>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</si>
  <si>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</si>
  <si>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</si>
  <si>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</si>
  <si>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</si>
  <si>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</si>
  <si>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</si>
  <si>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</si>
  <si>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</si>
  <si>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</si>
  <si>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</si>
  <si>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</si>
  <si>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</si>
  <si>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</si>
  <si>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</si>
  <si>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</si>
  <si>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</si>
  <si>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</si>
  <si>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</si>
  <si>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</si>
  <si>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</si>
  <si>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</si>
  <si>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</si>
  <si>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</si>
  <si>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</si>
  <si>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</si>
  <si>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</si>
  <si>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</si>
  <si>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</si>
  <si>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</si>
  <si>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</si>
  <si>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</si>
  <si>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</si>
  <si>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</si>
  <si>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</si>
  <si>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</si>
  <si>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</si>
  <si>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</si>
  <si>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</si>
  <si>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</si>
  <si>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</si>
  <si>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</si>
  <si>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</si>
  <si>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</si>
  <si>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</si>
  <si>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</si>
  <si>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</si>
  <si>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</si>
  <si>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</si>
  <si>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</si>
  <si>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</si>
  <si>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</si>
  <si>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</si>
  <si>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</si>
  <si>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</si>
  <si>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</si>
  <si>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</si>
  <si>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</si>
  <si>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</si>
  <si>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</si>
  <si>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</si>
  <si>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</si>
  <si>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</si>
  <si>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</si>
  <si>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</si>
  <si>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</si>
  <si>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</si>
  <si>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</si>
  <si>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</si>
  <si>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</si>
  <si>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</si>
  <si>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</si>
  <si>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</si>
  <si>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</si>
  <si>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</si>
  <si>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</si>
  <si>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</si>
  <si>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</si>
  <si>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</si>
  <si>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</si>
  <si>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</si>
  <si>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</si>
  <si>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</si>
  <si>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</si>
  <si>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</si>
  <si>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</si>
  <si>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</si>
  <si>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</si>
  <si>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</si>
  <si>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</si>
  <si>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</si>
  <si>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</si>
  <si>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</si>
  <si>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</si>
  <si>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</si>
  <si>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</si>
  <si>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</si>
  <si>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</si>
  <si>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</si>
  <si>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</si>
  <si>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</si>
  <si>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</si>
  <si>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</si>
  <si>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</si>
  <si>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</si>
  <si>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</si>
  <si>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</si>
  <si>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</si>
  <si>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</si>
  <si>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</si>
  <si>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</si>
  <si>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</si>
  <si>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</si>
  <si>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</si>
  <si>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</si>
  <si>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</si>
  <si>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</si>
  <si>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</si>
  <si>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</si>
  <si>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</si>
  <si>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</si>
  <si>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</si>
  <si>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</si>
  <si>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</si>
  <si>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</si>
  <si>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</si>
  <si>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</si>
  <si>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</si>
  <si>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</si>
  <si>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</si>
  <si>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</si>
  <si>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</si>
  <si>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</si>
  <si>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</si>
  <si>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</si>
  <si>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</si>
  <si>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</si>
  <si>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</si>
  <si>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</si>
  <si>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</si>
  <si>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</si>
  <si>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</si>
  <si>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</si>
  <si>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</si>
  <si>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</si>
  <si>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</si>
  <si>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</si>
  <si>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</si>
  <si>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</si>
  <si>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</si>
  <si>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</si>
  <si>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</si>
  <si>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</si>
  <si>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</si>
  <si>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</si>
  <si>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</si>
  <si>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</si>
  <si>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</si>
  <si>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</si>
  <si>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</si>
  <si>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</si>
  <si>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</si>
  <si>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</si>
  <si>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</si>
  <si>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</si>
  <si>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</si>
  <si>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</si>
  <si>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</si>
  <si>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</si>
  <si>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</si>
  <si>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</si>
  <si>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</si>
  <si>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</si>
  <si>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</si>
  <si>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</si>
  <si>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</si>
  <si>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</si>
  <si>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</si>
  <si>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</si>
  <si>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</si>
  <si>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</si>
  <si>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</si>
  <si>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</si>
  <si>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</si>
  <si>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</si>
  <si>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</si>
  <si>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</si>
  <si>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</si>
  <si>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</si>
  <si>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</si>
  <si>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</si>
  <si>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</si>
  <si>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</si>
  <si>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</si>
  <si>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</si>
  <si>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</si>
  <si>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</si>
  <si>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</si>
  <si>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</si>
  <si>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</si>
  <si>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</si>
  <si>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</si>
  <si>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</si>
  <si>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</si>
  <si>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</si>
  <si>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</si>
  <si>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</si>
  <si>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</si>
  <si>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</si>
  <si>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</si>
  <si>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</si>
  <si>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</si>
  <si>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</si>
  <si>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</si>
  <si>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</si>
  <si>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</si>
  <si>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</si>
  <si>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</si>
  <si>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</si>
  <si>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</si>
  <si>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</si>
  <si>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</si>
  <si>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</si>
  <si>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</si>
  <si>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</si>
  <si>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</si>
  <si>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</si>
  <si>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</si>
  <si>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</si>
  <si>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</si>
  <si>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</si>
  <si>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</si>
  <si>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</si>
  <si>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</si>
  <si>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</si>
  <si>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</si>
  <si>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</si>
  <si>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</si>
  <si>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</si>
  <si>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</si>
  <si>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</si>
  <si>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</si>
  <si>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</si>
  <si>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</si>
  <si>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</si>
  <si>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</si>
  <si>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</si>
  <si>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</si>
  <si>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</si>
  <si>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</si>
  <si>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</si>
  <si>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</si>
  <si>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</si>
  <si>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</si>
  <si>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</si>
  <si>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</si>
  <si>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</si>
  <si>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</si>
  <si>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</si>
  <si>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</si>
  <si>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</si>
  <si>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</si>
  <si>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</si>
  <si>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</si>
  <si>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</si>
  <si>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</si>
  <si>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</si>
  <si>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</si>
  <si>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</si>
  <si>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</si>
  <si>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</si>
  <si>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</si>
  <si>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</si>
  <si>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</si>
  <si>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</si>
  <si>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</si>
  <si>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</si>
  <si>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</si>
  <si>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</si>
  <si>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</si>
  <si>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</si>
  <si>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</si>
  <si>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</si>
  <si>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</si>
  <si>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</si>
  <si>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</si>
  <si>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</si>
  <si>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</si>
  <si>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</si>
  <si>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</si>
  <si>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</si>
  <si>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</si>
  <si>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</si>
  <si>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</si>
  <si>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</si>
  <si>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</si>
  <si>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</si>
  <si>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</si>
  <si>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</si>
  <si>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</si>
  <si>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</si>
  <si>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</si>
  <si>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</si>
  <si>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</si>
  <si>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</si>
  <si>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</si>
  <si>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</si>
  <si>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</si>
  <si>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</si>
  <si>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</si>
  <si>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</si>
  <si>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</si>
  <si>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</si>
  <si>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</si>
  <si>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</si>
  <si>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</si>
  <si>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</si>
  <si>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</si>
  <si>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</si>
  <si>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</si>
  <si>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</si>
  <si>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</si>
  <si>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</si>
  <si>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</si>
  <si>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</si>
  <si>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</si>
  <si>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</si>
  <si>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</si>
  <si>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</si>
  <si>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</si>
  <si>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</si>
  <si>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</si>
  <si>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</si>
  <si>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</si>
  <si>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</si>
  <si>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</si>
  <si>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</si>
  <si>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</si>
  <si>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</si>
  <si>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</si>
  <si>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</si>
  <si>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</si>
  <si>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</si>
  <si>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</si>
  <si>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</si>
  <si>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</si>
  <si>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</si>
  <si>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</si>
  <si>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</si>
  <si>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</si>
  <si>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</si>
  <si>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</si>
  <si>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</si>
  <si>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</si>
  <si>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</si>
  <si>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</si>
  <si>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</si>
  <si>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</si>
  <si>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</si>
  <si>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</si>
  <si>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</si>
  <si>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</si>
  <si>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</si>
  <si>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</si>
  <si>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</si>
  <si>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</si>
  <si>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</si>
  <si>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</si>
  <si>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</si>
  <si>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</si>
  <si>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</si>
  <si>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</si>
  <si>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</si>
  <si>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</si>
  <si>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</si>
  <si>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</si>
  <si>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</si>
  <si>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</si>
  <si>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</si>
  <si>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</si>
  <si>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</si>
  <si>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</si>
  <si>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</si>
  <si>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</si>
  <si>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</si>
  <si>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</si>
  <si>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</si>
  <si>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</si>
  <si>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</si>
  <si>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</si>
  <si>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</si>
  <si>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</si>
  <si>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</si>
  <si>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</si>
  <si>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</si>
  <si>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</si>
  <si>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</si>
  <si>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</si>
  <si>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</si>
  <si>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</si>
  <si>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</si>
  <si>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</si>
  <si>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</si>
  <si>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</si>
  <si>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</si>
  <si>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</si>
  <si>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</si>
  <si>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</si>
  <si>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</si>
  <si>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</si>
  <si>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</si>
  <si>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</si>
  <si>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</si>
  <si>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</si>
  <si>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</si>
  <si>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</si>
  <si>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</si>
  <si>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</si>
  <si>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</si>
  <si>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</si>
  <si>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</si>
  <si>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</si>
  <si>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</si>
  <si>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</si>
  <si>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</si>
  <si>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</si>
  <si>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</si>
  <si>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</si>
  <si>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</si>
  <si>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</si>
  <si>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</si>
  <si>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</si>
  <si>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</si>
  <si>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</si>
  <si>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</si>
  <si>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</si>
  <si>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</si>
  <si>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</si>
  <si>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</si>
  <si>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</si>
  <si>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</si>
  <si>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</si>
  <si>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</si>
  <si>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</si>
  <si>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</si>
  <si>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</si>
  <si>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</si>
  <si>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</si>
  <si>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</si>
  <si>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</si>
  <si>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</si>
  <si>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</si>
  <si>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</si>
  <si>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</si>
  <si>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</si>
  <si>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</si>
  <si>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</si>
  <si>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</si>
  <si>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</si>
  <si>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</si>
  <si>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</si>
  <si>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</si>
  <si>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</si>
  <si>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</si>
  <si>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</si>
  <si>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</si>
  <si>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</si>
  <si>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</si>
  <si>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</si>
  <si>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</si>
  <si>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</si>
  <si>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</si>
  <si>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</si>
  <si>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</si>
  <si>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</si>
  <si>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</si>
  <si>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</si>
  <si>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</si>
  <si>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</si>
  <si>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</si>
  <si>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</si>
  <si>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</si>
  <si>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</si>
  <si>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</si>
  <si>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</si>
  <si>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</si>
  <si>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</si>
  <si>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</si>
  <si>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</si>
  <si>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</si>
  <si>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</si>
  <si>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</si>
  <si>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</si>
  <si>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</si>
  <si>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</si>
  <si>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</si>
  <si>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</si>
  <si>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</si>
  <si>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</si>
  <si>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</si>
  <si>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</si>
  <si>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</si>
  <si>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</si>
  <si>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</si>
  <si>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</si>
  <si>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</si>
  <si>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</si>
  <si>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</si>
  <si>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</si>
  <si>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</si>
  <si>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</si>
  <si>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</si>
  <si>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</si>
  <si>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</si>
  <si>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</si>
  <si>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</si>
  <si>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</si>
  <si>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</si>
  <si>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</si>
  <si>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</si>
  <si>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</si>
  <si>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</si>
  <si>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</si>
  <si>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</si>
  <si>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</si>
  <si>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</si>
  <si>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</si>
  <si>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</si>
  <si>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</si>
  <si>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</si>
  <si>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</si>
  <si>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</si>
  <si>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</si>
  <si>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</si>
  <si>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</si>
  <si>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</si>
  <si>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</si>
  <si>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</si>
  <si>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</si>
  <si>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</si>
  <si>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</si>
  <si>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</si>
  <si>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</si>
  <si>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</si>
  <si>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</si>
  <si>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</si>
  <si>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</si>
  <si>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</si>
  <si>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</si>
  <si>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</si>
  <si>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</si>
  <si>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</si>
  <si>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</si>
  <si>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</si>
  <si>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</si>
  <si>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</si>
  <si>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</si>
  <si>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</si>
  <si>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</si>
  <si>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</si>
  <si>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</si>
  <si>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</si>
  <si>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</si>
  <si>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</si>
  <si>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</si>
  <si>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</si>
  <si>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</si>
  <si>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</si>
  <si>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</si>
  <si>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</si>
  <si>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</si>
  <si>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</si>
  <si>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</si>
  <si>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</si>
  <si>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</si>
  <si>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</si>
  <si>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</si>
  <si>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</si>
  <si>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</si>
  <si>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</si>
  <si>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</si>
  <si>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</si>
  <si>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</si>
  <si>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</si>
  <si>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</si>
  <si>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</si>
  <si>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</si>
  <si>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</si>
  <si>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</si>
  <si>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</si>
  <si>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</si>
  <si>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</si>
  <si>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</si>
  <si>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</si>
  <si>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</si>
  <si>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</si>
  <si>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</si>
  <si>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</si>
  <si>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</si>
  <si>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</si>
  <si>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</si>
  <si>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</si>
  <si>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</si>
  <si>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</si>
  <si>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</si>
  <si>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</si>
  <si>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</si>
  <si>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</si>
  <si>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</si>
  <si>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</si>
  <si>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</si>
  <si>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</si>
  <si>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</si>
  <si>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</si>
  <si>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</si>
  <si>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</si>
  <si>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</si>
  <si>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</si>
  <si>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</si>
  <si>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</si>
  <si>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</si>
  <si>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</si>
  <si>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</si>
  <si>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</si>
  <si>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</si>
  <si>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</si>
  <si>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</si>
  <si>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</si>
  <si>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</si>
  <si>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</si>
  <si>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</si>
  <si>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</si>
  <si>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</si>
  <si>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</si>
  <si>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</si>
  <si>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</si>
  <si>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</si>
  <si>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</si>
  <si>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</si>
  <si>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</si>
  <si>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</si>
  <si>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</si>
  <si>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</si>
  <si>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</si>
  <si>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</si>
  <si>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</si>
  <si>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</si>
  <si>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</si>
  <si>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</si>
  <si>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</si>
  <si>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</si>
  <si>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</si>
  <si>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</si>
  <si>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</si>
  <si>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</si>
  <si>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</si>
  <si>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</si>
  <si>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</si>
  <si>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</si>
  <si>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</si>
  <si>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</si>
  <si>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</si>
  <si>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</si>
  <si>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</si>
  <si>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</si>
  <si>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</si>
  <si>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</si>
  <si>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</si>
  <si>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</si>
  <si>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</si>
  <si>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</si>
  <si>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</si>
  <si>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</si>
  <si>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</si>
  <si>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</si>
  <si>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</si>
  <si>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</si>
  <si>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</si>
  <si>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</si>
  <si>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</si>
  <si>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</si>
  <si>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</si>
  <si>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</si>
  <si>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</si>
  <si>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</si>
  <si>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</si>
  <si>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</si>
  <si>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</si>
  <si>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</si>
  <si>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</si>
  <si>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</si>
  <si>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</si>
  <si>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</si>
  <si>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</si>
  <si>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</si>
  <si>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</si>
  <si>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</si>
  <si>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</si>
  <si>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</si>
  <si>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</si>
  <si>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</si>
  <si>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</si>
  <si>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</si>
  <si>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</si>
  <si>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</si>
  <si>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</si>
  <si>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</si>
  <si>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</si>
  <si>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</si>
  <si>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</si>
  <si>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</si>
  <si>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</si>
  <si>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</si>
  <si>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</si>
  <si>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</si>
  <si>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</si>
  <si>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</si>
  <si>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</si>
  <si>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</si>
  <si>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</si>
  <si>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</si>
  <si>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</si>
  <si>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</si>
  <si>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</si>
  <si>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</si>
  <si>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</si>
  <si>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</si>
  <si>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</si>
  <si>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</si>
  <si>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</si>
  <si>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</si>
  <si>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</si>
  <si>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</si>
  <si>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</si>
  <si>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</si>
  <si>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</si>
  <si>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</si>
  <si>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</si>
  <si>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</si>
  <si>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</si>
  <si>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</si>
  <si>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</si>
  <si>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</si>
  <si>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</si>
  <si>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</si>
  <si>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</si>
  <si>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</si>
  <si>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</si>
  <si>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</si>
  <si>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</si>
  <si>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</si>
  <si>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</si>
  <si>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</si>
  <si>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</si>
  <si>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</si>
  <si>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</si>
  <si>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</si>
  <si>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</si>
  <si>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</si>
  <si>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</si>
  <si>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</si>
  <si>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</si>
  <si>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</si>
  <si>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</si>
  <si>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</si>
  <si>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</si>
  <si>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</si>
  <si>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</si>
  <si>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</si>
  <si>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</si>
  <si>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</si>
  <si>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</si>
  <si>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</si>
  <si>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</si>
  <si>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</si>
  <si>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</si>
  <si>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</si>
  <si>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</si>
  <si>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</si>
  <si>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</si>
  <si>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</si>
  <si>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</si>
  <si>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</si>
  <si>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</si>
  <si>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</si>
  <si>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</si>
  <si>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</si>
  <si>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</si>
  <si>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</si>
  <si>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</si>
  <si>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</si>
  <si>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</si>
  <si>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</si>
  <si>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</si>
  <si>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</si>
  <si>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</si>
  <si>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</si>
  <si>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</si>
  <si>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</si>
  <si>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</si>
  <si>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</si>
  <si>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</si>
  <si>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</si>
  <si>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</si>
  <si>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</si>
  <si>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</si>
  <si>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</si>
  <si>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</si>
  <si>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</si>
  <si>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</si>
  <si>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</si>
  <si>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</si>
  <si>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</si>
  <si>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</si>
  <si>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</si>
  <si>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</si>
  <si>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</si>
  <si>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</si>
  <si>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</si>
  <si>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</si>
  <si>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</si>
  <si>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</si>
  <si>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</si>
  <si>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</si>
  <si>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</si>
  <si>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</si>
  <si>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</si>
  <si>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</si>
  <si>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</si>
  <si>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</si>
  <si>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</si>
  <si>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</si>
  <si>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</si>
  <si>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</si>
  <si>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</si>
  <si>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</si>
  <si>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</si>
  <si>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</si>
  <si>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</si>
  <si>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</si>
  <si>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</si>
  <si>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</si>
  <si>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</si>
  <si>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</si>
  <si>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</si>
  <si>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</si>
  <si>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</si>
  <si>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</si>
  <si>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</si>
  <si>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</si>
  <si>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</si>
  <si>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</si>
  <si>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</si>
  <si>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</si>
  <si>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</si>
  <si>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</si>
  <si>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</si>
  <si>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</si>
  <si>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</si>
  <si>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</si>
  <si>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</si>
  <si>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</si>
  <si>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</si>
  <si>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</si>
  <si>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</si>
  <si>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</si>
  <si>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</si>
  <si>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</si>
  <si>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</si>
  <si>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</si>
  <si>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</si>
  <si>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</si>
  <si>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</si>
  <si>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</si>
  <si>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</si>
  <si>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</si>
  <si>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</si>
  <si>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</si>
  <si>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</si>
  <si>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</si>
  <si>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</si>
  <si>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</si>
  <si>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</si>
  <si>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</si>
  <si>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</si>
  <si>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</si>
  <si>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</si>
  <si>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</si>
  <si>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</si>
  <si>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</si>
  <si>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</si>
  <si>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</si>
  <si>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</si>
  <si>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</si>
  <si>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</si>
  <si>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</si>
  <si>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</si>
  <si>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</si>
  <si>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</si>
  <si>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</si>
  <si>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</si>
  <si>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</si>
  <si>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</si>
  <si>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</si>
  <si>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</si>
  <si>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</si>
  <si>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</si>
  <si>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</si>
  <si>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</si>
  <si>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</si>
  <si>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</si>
  <si>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</si>
  <si>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</si>
  <si>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</si>
  <si>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</si>
  <si>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</si>
  <si>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</si>
  <si>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</si>
  <si>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</si>
  <si>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</si>
  <si>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</si>
  <si>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</si>
  <si>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</si>
  <si>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</si>
  <si>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</si>
  <si>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</si>
  <si>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</si>
  <si>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</si>
  <si>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</si>
  <si>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</si>
  <si>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</si>
  <si>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</si>
  <si>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</si>
  <si>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</si>
  <si>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</si>
  <si>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</si>
  <si>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</si>
  <si>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</si>
  <si>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</si>
  <si>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</si>
  <si>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</si>
  <si>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</si>
  <si>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</si>
  <si>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</si>
  <si>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</si>
  <si>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</si>
  <si>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</si>
  <si>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</si>
  <si>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</si>
  <si>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</si>
  <si>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</si>
  <si>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</si>
  <si>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</si>
  <si>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</si>
  <si>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</si>
  <si>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</si>
  <si>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</si>
  <si>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</si>
  <si>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</si>
  <si>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</si>
  <si>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</si>
  <si>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</si>
  <si>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</si>
  <si>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</si>
  <si>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</si>
  <si>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</si>
  <si>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</si>
  <si>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</si>
  <si>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</si>
  <si>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</si>
  <si>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</si>
  <si>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</si>
  <si>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</si>
  <si>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</si>
  <si>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</si>
  <si>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</si>
  <si>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</si>
  <si>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</si>
  <si>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</si>
  <si>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</si>
  <si>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</si>
  <si>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</si>
  <si>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</si>
  <si>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</si>
  <si>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</si>
  <si>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</si>
  <si>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</si>
  <si>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</si>
  <si>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</si>
  <si>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</si>
  <si>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</si>
  <si>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</si>
  <si>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</si>
  <si>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</si>
  <si>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</si>
  <si>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</si>
  <si>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</si>
  <si>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</si>
  <si>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</si>
  <si>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</si>
  <si>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</si>
  <si>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</si>
  <si>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</si>
  <si>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</si>
  <si>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</si>
  <si>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</si>
  <si>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</si>
  <si>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</si>
  <si>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</si>
  <si>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</si>
  <si>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</si>
  <si>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</si>
  <si>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</si>
  <si>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</si>
  <si>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</si>
  <si>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</si>
  <si>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</si>
  <si>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</si>
  <si>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</si>
  <si>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</si>
  <si>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</si>
  <si>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</si>
  <si>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</si>
  <si>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</si>
  <si>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</si>
  <si>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</si>
  <si>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</si>
  <si>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</si>
  <si>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</si>
  <si>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</si>
  <si>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</si>
  <si>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</si>
  <si>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</si>
  <si>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</si>
  <si>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</si>
  <si>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</si>
  <si>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</si>
  <si>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</si>
  <si>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</si>
  <si>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</si>
  <si>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</si>
  <si>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</si>
  <si>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</si>
  <si>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</si>
  <si>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</si>
  <si>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</si>
  <si>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</si>
  <si>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</si>
  <si>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</si>
  <si>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</si>
  <si>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</si>
  <si>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</si>
  <si>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</si>
  <si>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</si>
  <si>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</si>
  <si>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</si>
  <si>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</si>
  <si>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</si>
  <si>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</si>
  <si>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</si>
  <si>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</si>
  <si>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</si>
  <si>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</si>
  <si>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</si>
  <si>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</si>
  <si>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</si>
  <si>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</si>
  <si>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</si>
  <si>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</si>
  <si>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</si>
  <si>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</si>
  <si>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</si>
  <si>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</si>
  <si>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</si>
  <si>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</si>
  <si>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</si>
  <si>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</si>
  <si>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</si>
  <si>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</si>
  <si>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</si>
  <si>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</si>
  <si>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</si>
  <si>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</si>
  <si>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</si>
  <si>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</si>
  <si>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</si>
  <si>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</si>
  <si>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</si>
  <si>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</si>
  <si>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</si>
  <si>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</si>
  <si>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</si>
  <si>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</si>
  <si>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</si>
  <si>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</si>
  <si>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</si>
  <si>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</si>
  <si>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</si>
  <si>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</si>
  <si>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</si>
  <si>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</si>
  <si>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</si>
  <si>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</si>
  <si>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</si>
  <si>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</si>
  <si>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</si>
  <si>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</si>
  <si>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</si>
  <si>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</si>
  <si>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</si>
  <si>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</si>
  <si>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</si>
  <si>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</si>
  <si>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</si>
  <si>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</si>
  <si>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</si>
  <si>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</si>
  <si>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</si>
  <si>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</si>
  <si>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</si>
  <si>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</si>
  <si>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</si>
  <si>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</si>
  <si>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</si>
  <si>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</si>
  <si>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</si>
  <si>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</si>
  <si>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</si>
  <si>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</si>
  <si>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</si>
  <si>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</si>
  <si>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</si>
  <si>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</si>
  <si>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</si>
  <si>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</si>
  <si>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</si>
  <si>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</si>
  <si>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</si>
  <si>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</si>
  <si>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</si>
  <si>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</si>
  <si>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</si>
  <si>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</si>
  <si>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</si>
  <si>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</si>
  <si>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</si>
  <si>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</si>
  <si>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</si>
  <si>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</si>
  <si>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</si>
  <si>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</si>
  <si>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</si>
  <si>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</si>
  <si>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</si>
  <si>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</si>
  <si>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</si>
  <si>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</si>
  <si>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</si>
  <si>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</si>
  <si>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</si>
  <si>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</si>
  <si>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</si>
  <si>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</si>
  <si>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</si>
  <si>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</si>
  <si>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</si>
  <si>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</si>
  <si>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</si>
  <si>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</si>
  <si>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</si>
  <si>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</si>
  <si>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</si>
  <si>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</si>
  <si>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</si>
  <si>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</si>
  <si>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</si>
  <si>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</si>
  <si>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</si>
  <si>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</si>
  <si>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</si>
  <si>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</si>
  <si>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</si>
  <si>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</si>
  <si>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</si>
  <si>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</si>
  <si>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</si>
  <si>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</si>
  <si>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</si>
  <si>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</si>
  <si>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</si>
  <si>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</si>
  <si>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</si>
  <si>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</si>
  <si>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</si>
  <si>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</si>
  <si>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</si>
  <si>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</si>
  <si>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</si>
  <si>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</si>
  <si>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</si>
  <si>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</si>
  <si>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</si>
  <si>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</si>
  <si>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</si>
  <si>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</si>
  <si>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</si>
  <si>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</si>
  <si>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</si>
  <si>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</si>
  <si>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</si>
  <si>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</si>
  <si>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</si>
  <si>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</si>
  <si>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</si>
  <si>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</si>
  <si>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</si>
  <si>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</si>
  <si>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</si>
  <si>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</si>
  <si>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</si>
  <si>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</si>
  <si>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</si>
  <si>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</si>
  <si>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</si>
  <si>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</si>
  <si>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</si>
  <si>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</si>
  <si>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</si>
  <si>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</si>
  <si>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</si>
  <si>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</si>
  <si>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</si>
  <si>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</si>
  <si>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</si>
  <si>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</si>
  <si>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</si>
  <si>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</si>
  <si>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</si>
  <si>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</si>
  <si>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</si>
  <si>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</si>
  <si>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</si>
  <si>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</si>
  <si>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</si>
  <si>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</si>
  <si>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</si>
  <si>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</si>
  <si>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</si>
  <si>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</si>
  <si>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</si>
  <si>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</si>
  <si>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</si>
  <si>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</si>
  <si>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</si>
  <si>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</si>
  <si>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</si>
  <si>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</si>
  <si>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</si>
  <si>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</si>
  <si>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</si>
  <si>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</si>
  <si>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</si>
  <si>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</si>
  <si>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</si>
  <si>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</si>
  <si>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</si>
  <si>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</si>
  <si>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</si>
  <si>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</si>
  <si>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</si>
  <si>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</si>
  <si>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</si>
  <si>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</si>
  <si>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</si>
  <si>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</si>
  <si>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</si>
  <si>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</si>
  <si>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</si>
  <si>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</si>
  <si>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</si>
  <si>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</si>
  <si>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</si>
  <si>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</si>
  <si>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</si>
  <si>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</si>
  <si>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</si>
  <si>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</si>
  <si>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</si>
  <si>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</si>
  <si>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</si>
  <si>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</si>
  <si>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</si>
  <si>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</si>
  <si>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</si>
  <si>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</si>
  <si>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</si>
  <si>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</si>
  <si>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</si>
  <si>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</si>
  <si>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</si>
  <si>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</si>
  <si>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</si>
  <si>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</si>
  <si>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</si>
  <si>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</si>
  <si>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</si>
  <si>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</si>
  <si>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</si>
  <si>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</si>
  <si>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</si>
  <si>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</si>
  <si>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</si>
  <si>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</si>
  <si>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</si>
  <si>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</si>
  <si>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</si>
  <si>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</si>
  <si>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</si>
  <si>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</si>
  <si>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</si>
  <si>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</si>
  <si>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</si>
  <si>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</si>
  <si>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</si>
  <si>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</si>
  <si>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</si>
  <si>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</si>
  <si>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</si>
  <si>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</si>
  <si>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</si>
  <si>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</si>
  <si>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</si>
  <si>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</si>
  <si>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</si>
  <si>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</si>
  <si>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</si>
  <si>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</si>
  <si>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</si>
  <si>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</si>
  <si>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</si>
  <si>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</si>
  <si>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</si>
  <si>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</si>
  <si>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</si>
  <si>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</si>
  <si>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</si>
  <si>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</si>
  <si>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</si>
  <si>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</si>
  <si>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</si>
  <si>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</si>
  <si>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</si>
  <si>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</si>
  <si>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</si>
  <si>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</si>
  <si>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</si>
  <si>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</si>
  <si>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</si>
  <si>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</si>
  <si>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</si>
  <si>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</si>
  <si>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</si>
  <si>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</si>
  <si>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</si>
  <si>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</si>
  <si>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</si>
  <si>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</si>
  <si>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</si>
  <si>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</si>
  <si>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</si>
  <si>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</si>
  <si>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</si>
  <si>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</si>
  <si>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</si>
  <si>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</si>
  <si>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</si>
  <si>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</si>
  <si>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</si>
  <si>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</si>
  <si>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</si>
  <si>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</si>
  <si>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</si>
  <si>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</si>
  <si>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</si>
  <si>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</si>
  <si>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</si>
  <si>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</si>
  <si>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</si>
  <si>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</si>
  <si>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</si>
  <si>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</si>
  <si>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</si>
  <si>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</si>
  <si>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</si>
  <si>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</si>
  <si>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</si>
  <si>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</si>
  <si>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</si>
  <si>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</si>
  <si>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</si>
  <si>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</si>
  <si>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</si>
  <si>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</si>
  <si>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</si>
  <si>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</si>
  <si>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</si>
  <si>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</si>
  <si>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</si>
  <si>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</si>
  <si>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</si>
  <si>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</si>
  <si>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</si>
  <si>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</si>
  <si>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</si>
  <si>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</si>
  <si>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</si>
  <si>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</si>
  <si>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</si>
  <si>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</si>
  <si>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</si>
  <si>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</si>
  <si>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</si>
  <si>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</si>
  <si>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</si>
  <si>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</si>
  <si>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</si>
  <si>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</si>
  <si>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</si>
  <si>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</si>
  <si>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</si>
  <si>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</si>
  <si>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</si>
  <si>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</si>
  <si>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</si>
  <si>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</si>
  <si>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</si>
  <si>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</si>
  <si>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</si>
  <si>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</si>
  <si>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</si>
  <si>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</si>
  <si>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</si>
  <si>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</si>
  <si>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</si>
  <si>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</si>
  <si>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</si>
  <si>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</si>
  <si>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</si>
  <si>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</si>
  <si>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</si>
  <si>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</si>
  <si>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</si>
  <si>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</si>
  <si>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</si>
  <si>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</si>
  <si>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</si>
  <si>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</si>
  <si>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</si>
  <si>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</si>
  <si>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</si>
  <si>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</si>
  <si>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</si>
  <si>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</si>
  <si>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</si>
  <si>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</si>
  <si>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</si>
  <si>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</si>
  <si>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</si>
  <si>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</si>
  <si>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</si>
  <si>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</si>
  <si>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</si>
  <si>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</si>
  <si>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</si>
  <si>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</si>
  <si>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</si>
  <si>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</si>
  <si>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</si>
  <si>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</si>
  <si>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</si>
  <si>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</si>
  <si>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</si>
  <si>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</si>
  <si>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</si>
  <si>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</si>
  <si>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</si>
  <si>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</si>
  <si>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</si>
  <si>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</si>
  <si>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</si>
  <si>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</si>
  <si>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</si>
  <si>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</si>
  <si>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</si>
  <si>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</si>
  <si>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</si>
  <si>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</si>
  <si>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</si>
  <si>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</si>
  <si>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</si>
  <si>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</si>
  <si>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</si>
  <si>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</si>
  <si>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</si>
  <si>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</si>
  <si>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</si>
  <si>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</si>
  <si>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</si>
  <si>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</si>
  <si>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</si>
  <si>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</si>
  <si>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</si>
  <si>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</si>
  <si>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</si>
  <si>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</si>
  <si>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</si>
  <si>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</si>
  <si>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</si>
  <si>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</si>
  <si>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</si>
  <si>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</si>
  <si>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</si>
  <si>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</si>
  <si>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</si>
  <si>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</si>
  <si>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</si>
  <si>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</si>
  <si>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</si>
  <si>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</si>
  <si>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</si>
  <si>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</si>
  <si>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</si>
  <si>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</si>
  <si>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</si>
  <si>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</si>
  <si>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</si>
  <si>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</si>
  <si>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</si>
  <si>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</si>
  <si>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</si>
  <si>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</si>
  <si>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</si>
  <si>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</si>
  <si>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</si>
  <si>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</si>
  <si>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</si>
  <si>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</si>
  <si>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</si>
  <si>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</si>
  <si>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</si>
  <si>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</si>
  <si>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</si>
  <si>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</si>
  <si>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</si>
  <si>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</si>
  <si>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</si>
  <si>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</si>
  <si>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</si>
  <si>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</si>
  <si>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</si>
  <si>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</si>
  <si>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</si>
  <si>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</si>
  <si>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</si>
  <si>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</si>
  <si>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</si>
  <si>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</si>
  <si>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</si>
  <si>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</si>
  <si>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</si>
  <si>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</si>
  <si>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</si>
  <si>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</si>
  <si>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</si>
  <si>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</si>
  <si>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</si>
  <si>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</si>
  <si>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</si>
  <si>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</si>
  <si>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</si>
  <si>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</si>
  <si>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</si>
  <si>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</si>
  <si>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</si>
  <si>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</si>
  <si>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</si>
  <si>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</si>
  <si>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</si>
  <si>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</si>
  <si>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</si>
  <si>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</si>
  <si>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</si>
  <si>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</si>
  <si>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</si>
  <si>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</si>
  <si>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</si>
  <si>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</si>
  <si>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</si>
  <si>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</si>
  <si>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</si>
  <si>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</si>
  <si>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</si>
  <si>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</si>
  <si>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</si>
  <si>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</si>
  <si>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</si>
  <si>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</si>
  <si>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</si>
  <si>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</si>
  <si>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</si>
  <si>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</si>
  <si>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</si>
  <si>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</si>
  <si>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</si>
  <si>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</si>
  <si>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</si>
  <si>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</si>
  <si>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</si>
  <si>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</si>
  <si>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</si>
  <si>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</si>
  <si>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</si>
  <si>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</si>
  <si>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</si>
  <si>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</si>
  <si>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</si>
  <si>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</si>
  <si>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</si>
  <si>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</si>
  <si>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</si>
  <si>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</si>
  <si>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</si>
  <si>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</si>
  <si>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</si>
  <si>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</si>
  <si>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</si>
  <si>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</si>
  <si>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</si>
  <si>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</si>
  <si>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</si>
  <si>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</si>
  <si>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</si>
  <si>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</si>
  <si>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</si>
  <si>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</si>
  <si>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</si>
  <si>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</si>
  <si>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</si>
  <si>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</si>
  <si>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</si>
  <si>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</si>
  <si>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</si>
  <si>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</si>
  <si>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</si>
  <si>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</si>
  <si>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</si>
  <si>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</si>
  <si>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</si>
  <si>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</si>
  <si>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</si>
  <si>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</si>
  <si>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</si>
  <si>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</si>
  <si>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</si>
  <si>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</si>
  <si>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</si>
  <si>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</si>
  <si>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</si>
  <si>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</si>
  <si>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</si>
  <si>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</si>
  <si>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</si>
  <si>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</si>
  <si>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</si>
  <si>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</si>
  <si>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</si>
  <si>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</si>
  <si>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</si>
  <si>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</si>
  <si>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</si>
  <si>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</si>
  <si>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</si>
  <si>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</si>
  <si>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</si>
  <si>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</si>
  <si>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</si>
  <si>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</si>
  <si>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</si>
  <si>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</si>
  <si>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</si>
  <si>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</si>
  <si>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</si>
  <si>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</si>
  <si>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</si>
  <si>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</si>
  <si>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</si>
  <si>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</si>
  <si>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</si>
  <si>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</si>
  <si>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</si>
  <si>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</si>
  <si>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</si>
  <si>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</si>
  <si>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</si>
  <si>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</si>
  <si>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</si>
  <si>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</si>
  <si>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</si>
  <si>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</si>
  <si>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</si>
  <si>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</si>
  <si>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</si>
  <si>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</si>
  <si>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</si>
  <si>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</si>
  <si>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</si>
  <si>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</si>
  <si>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</si>
  <si>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</si>
  <si>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</si>
  <si>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</si>
  <si>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</si>
  <si>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</si>
  <si>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</si>
  <si>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</si>
  <si>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</si>
  <si>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</si>
  <si>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</si>
  <si>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</si>
  <si>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</si>
  <si>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</si>
  <si>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</si>
  <si>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</si>
  <si>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</si>
  <si>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</si>
  <si>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</si>
  <si>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</si>
  <si>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</si>
  <si>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</si>
  <si>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</si>
  <si>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</si>
  <si>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</si>
  <si>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</si>
  <si>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</si>
  <si>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</si>
  <si>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</si>
  <si>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</si>
  <si>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</si>
  <si>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</si>
  <si>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</si>
  <si>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</si>
  <si>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</si>
  <si>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</si>
  <si>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</si>
  <si>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</si>
  <si>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</si>
  <si>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</si>
  <si>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</si>
  <si>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</si>
  <si>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</si>
  <si>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</si>
  <si>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</si>
  <si>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</si>
  <si>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</si>
  <si>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</si>
  <si>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</si>
  <si>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</si>
  <si>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</si>
  <si>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</si>
  <si>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</si>
  <si>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</si>
  <si>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</si>
  <si>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</si>
  <si>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</si>
  <si>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</si>
  <si>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</si>
  <si>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</si>
  <si>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</si>
  <si>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</si>
  <si>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</si>
  <si>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</si>
  <si>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</si>
  <si>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</si>
  <si>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</si>
  <si>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</si>
  <si>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</si>
  <si>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</si>
  <si>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</si>
  <si>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</si>
  <si>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</si>
  <si>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</si>
  <si>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</si>
  <si>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</si>
  <si>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</si>
  <si>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</si>
  <si>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</si>
  <si>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</si>
  <si>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</si>
  <si>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</si>
  <si>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</si>
  <si>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</si>
  <si>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</si>
  <si>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</si>
  <si>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</si>
  <si>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</si>
  <si>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</si>
  <si>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</si>
  <si>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</si>
  <si>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</si>
  <si>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</si>
  <si>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</si>
  <si>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</si>
  <si>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</si>
  <si>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</si>
  <si>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</si>
  <si>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</si>
  <si>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</si>
  <si>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</si>
  <si>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</si>
  <si>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</si>
  <si>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</si>
  <si>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</si>
  <si>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</si>
  <si>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</si>
  <si>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</si>
  <si>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</si>
  <si>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</si>
  <si>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</si>
  <si>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</si>
  <si>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</si>
  <si>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</si>
  <si>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</si>
  <si>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</si>
  <si>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</si>
  <si>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</si>
  <si>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</si>
  <si>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</si>
  <si>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</si>
  <si>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</si>
  <si>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</si>
  <si>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</si>
  <si>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</si>
  <si>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</si>
  <si>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</si>
  <si>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</si>
  <si>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</si>
  <si>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</si>
  <si>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</si>
  <si>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</si>
  <si>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</si>
  <si>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</si>
  <si>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</si>
  <si>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</si>
  <si>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</si>
  <si>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</si>
  <si>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</si>
  <si>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</si>
  <si>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</si>
  <si>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</si>
  <si>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</si>
  <si>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</si>
  <si>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</si>
  <si>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</si>
  <si>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</si>
  <si>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</si>
  <si>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</si>
  <si>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</si>
  <si>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</si>
  <si>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</si>
  <si>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</si>
  <si>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</si>
  <si>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</si>
  <si>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</si>
  <si>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</si>
  <si>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</si>
  <si>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</si>
  <si>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</si>
  <si>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</si>
  <si>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</si>
  <si>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</si>
  <si>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</si>
  <si>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</si>
  <si>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</si>
  <si>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</si>
  <si>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</si>
  <si>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</si>
  <si>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</si>
  <si>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</si>
  <si>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</si>
  <si>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</si>
  <si>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</si>
  <si>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</si>
  <si>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</si>
  <si>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</si>
  <si>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</si>
  <si>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</si>
  <si>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</si>
  <si>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</si>
  <si>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</si>
  <si>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</si>
  <si>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</si>
  <si>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</si>
  <si>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</si>
  <si>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</si>
  <si>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</si>
  <si>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</si>
  <si>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</si>
  <si>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</si>
  <si>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</si>
  <si>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</si>
  <si>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</si>
  <si>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</si>
  <si>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</si>
  <si>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</si>
  <si>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</si>
  <si>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</si>
  <si>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</si>
  <si>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</si>
  <si>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</si>
  <si>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</si>
  <si>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</si>
  <si>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</si>
  <si>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</si>
  <si>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</si>
  <si>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</si>
  <si>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</si>
  <si>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</si>
  <si>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</si>
  <si>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</si>
  <si>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</si>
  <si>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</si>
  <si>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</si>
  <si>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</si>
  <si>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</si>
  <si>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</si>
  <si>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</si>
  <si>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</si>
  <si>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</si>
  <si>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</si>
  <si>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</si>
  <si>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</si>
  <si>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</si>
  <si>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</si>
  <si>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</si>
  <si>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</si>
  <si>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</si>
  <si>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</si>
  <si>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</si>
  <si>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</si>
  <si>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</si>
  <si>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</si>
  <si>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</si>
  <si>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</si>
  <si>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</si>
  <si>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</si>
  <si>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</si>
  <si>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</si>
  <si>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</si>
  <si>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</si>
  <si>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</si>
  <si>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</si>
  <si>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</si>
  <si>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</si>
  <si>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</si>
  <si>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</si>
  <si>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</si>
  <si>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</si>
  <si>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</si>
  <si>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</si>
  <si>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</si>
  <si>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</si>
  <si>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</si>
  <si>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</si>
  <si>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</si>
  <si>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</si>
  <si>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</si>
  <si>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</si>
  <si>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</si>
  <si>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</si>
  <si>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</si>
  <si>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</si>
  <si>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</si>
  <si>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</si>
  <si>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</si>
  <si>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</si>
  <si>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</si>
  <si>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</si>
  <si>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</si>
  <si>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</si>
  <si>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</si>
  <si>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</si>
  <si>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</si>
  <si>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</si>
  <si>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</si>
  <si>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</si>
  <si>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</si>
  <si>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</si>
  <si>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</si>
  <si>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</si>
  <si>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</si>
  <si>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</si>
  <si>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</si>
  <si>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</si>
  <si>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</si>
  <si>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</si>
  <si>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</si>
  <si>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</si>
  <si>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</si>
  <si>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</si>
  <si>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</si>
  <si>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</si>
  <si>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</si>
  <si>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</si>
  <si>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</si>
  <si>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</si>
  <si>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</si>
  <si>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</si>
  <si>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</si>
  <si>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</si>
  <si>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</si>
  <si>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</si>
  <si>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</si>
  <si>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</si>
  <si>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</si>
  <si>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</si>
  <si>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</si>
  <si>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</si>
  <si>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</si>
  <si>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</si>
  <si>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</si>
  <si>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</si>
  <si>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</si>
  <si>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</si>
  <si>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</si>
  <si>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</si>
  <si>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</si>
  <si>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</si>
  <si>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</si>
  <si>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</si>
  <si>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</si>
  <si>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</si>
  <si>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</si>
  <si>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</si>
  <si>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</si>
  <si>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</si>
  <si>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</si>
  <si>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</si>
  <si>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</si>
  <si>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</si>
  <si>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</si>
  <si>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</si>
  <si>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</si>
  <si>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</si>
  <si>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</si>
  <si>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</si>
  <si>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</si>
  <si>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</si>
  <si>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</si>
  <si>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</si>
  <si>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</si>
  <si>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</si>
  <si>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</si>
  <si>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</si>
  <si>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</si>
  <si>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</si>
  <si>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</si>
  <si>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</si>
  <si>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</si>
  <si>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</si>
  <si>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</si>
  <si>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</si>
  <si>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</si>
  <si>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</si>
  <si>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</si>
  <si>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</si>
  <si>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</si>
  <si>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</si>
  <si>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</si>
  <si>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</si>
  <si>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</si>
  <si>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</si>
  <si>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</si>
  <si>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</si>
  <si>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</si>
  <si>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</si>
  <si>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</si>
  <si>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</si>
  <si>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</si>
  <si>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</si>
  <si>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</si>
  <si>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</si>
  <si>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</si>
  <si>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</si>
  <si>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</si>
  <si>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</si>
  <si>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</si>
  <si>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</si>
  <si>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</si>
  <si>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</si>
  <si>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</si>
  <si>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</si>
  <si>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</si>
  <si>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</si>
  <si>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</si>
  <si>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</si>
  <si>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</si>
  <si>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</si>
  <si>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</si>
  <si>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</si>
  <si>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</si>
  <si>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</si>
  <si>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</si>
  <si>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</si>
  <si>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</si>
  <si>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</si>
  <si>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</si>
  <si>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</si>
  <si>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</si>
  <si>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</si>
  <si>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</si>
  <si>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</si>
  <si>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</si>
  <si>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</si>
  <si>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</si>
  <si>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</si>
  <si>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</si>
  <si>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</si>
  <si>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</si>
  <si>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</si>
  <si>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</si>
  <si>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</si>
  <si>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</si>
  <si>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</si>
  <si>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</si>
  <si>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</si>
  <si>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</si>
  <si>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</si>
  <si>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</si>
  <si>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</si>
  <si>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</si>
  <si>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</si>
  <si>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</si>
  <si>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</si>
  <si>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</si>
  <si>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</si>
  <si>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</si>
  <si>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</si>
  <si>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</si>
  <si>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</si>
  <si>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</si>
  <si>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</si>
  <si>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</si>
  <si>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</si>
  <si>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</si>
  <si>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</si>
  <si>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</si>
  <si>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</si>
  <si>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</si>
  <si>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</si>
  <si>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</si>
  <si>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</si>
  <si>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</si>
  <si>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</si>
  <si>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</si>
  <si>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</si>
  <si>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</si>
  <si>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</si>
  <si>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</si>
  <si>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</si>
  <si>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</si>
  <si>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</si>
  <si>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</si>
  <si>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</si>
  <si>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</si>
  <si>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</si>
  <si>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</si>
  <si>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</si>
  <si>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</si>
  <si>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</si>
  <si>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</si>
  <si>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</si>
  <si>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</si>
  <si>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</si>
  <si>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</si>
  <si>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</si>
  <si>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</si>
  <si>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</si>
  <si>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</si>
  <si>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</si>
  <si>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</si>
  <si>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</si>
  <si>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</si>
  <si>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</si>
  <si>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</si>
  <si>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</si>
  <si>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</si>
  <si>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</si>
  <si>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</si>
  <si>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</si>
  <si>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</si>
  <si>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</si>
  <si>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</si>
  <si>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</si>
  <si>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</si>
  <si>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</si>
  <si>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</si>
  <si>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</si>
  <si>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</si>
  <si>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</si>
  <si>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</si>
  <si>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</si>
  <si>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</si>
  <si>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</si>
  <si>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</si>
  <si>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</si>
  <si>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</si>
  <si>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</si>
  <si>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</si>
  <si>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</si>
  <si>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</si>
  <si>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</si>
  <si>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</si>
  <si>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</si>
  <si>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</si>
  <si>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</si>
  <si>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</si>
  <si>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</si>
  <si>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</si>
  <si>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</si>
  <si>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</si>
  <si>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</si>
  <si>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</si>
  <si>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</si>
  <si>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</si>
  <si>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</si>
  <si>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</si>
  <si>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</si>
  <si>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</si>
  <si>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</si>
  <si>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</si>
  <si>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</si>
  <si>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</si>
  <si>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</si>
  <si>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</si>
  <si>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</si>
  <si>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</si>
  <si>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</si>
  <si>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</si>
  <si>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</si>
  <si>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</si>
  <si>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</si>
  <si>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</si>
  <si>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</si>
  <si>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</si>
  <si>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</si>
  <si>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</si>
  <si>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</si>
  <si>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</si>
  <si>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</si>
  <si>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</si>
  <si>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</si>
  <si>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</si>
  <si>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</si>
  <si>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</si>
  <si>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</si>
  <si>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</si>
  <si>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</si>
  <si>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</si>
  <si>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</si>
  <si>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</si>
  <si>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</si>
  <si>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</si>
  <si>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</si>
  <si>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</si>
  <si>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</si>
  <si>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</si>
  <si>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</si>
  <si>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</si>
  <si>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</si>
  <si>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</si>
  <si>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</si>
  <si>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</si>
  <si>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</si>
  <si>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</si>
  <si>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</si>
  <si>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</si>
  <si>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</si>
  <si>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</si>
  <si>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</si>
  <si>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</si>
  <si>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</si>
  <si>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</si>
  <si>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</si>
  <si>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</si>
  <si>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</si>
  <si>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</si>
  <si>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</si>
  <si>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</si>
  <si>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</si>
  <si>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</si>
  <si>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</si>
  <si>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</si>
  <si>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</si>
  <si>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</si>
  <si>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</si>
  <si>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</si>
  <si>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</si>
  <si>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</si>
  <si>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</si>
  <si>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</si>
  <si>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</si>
  <si>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</si>
  <si>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</si>
  <si>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</si>
  <si>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</si>
  <si>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</si>
  <si>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</si>
  <si>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</si>
  <si>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</si>
  <si>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</si>
  <si>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</si>
  <si>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</si>
  <si>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</si>
  <si>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</si>
  <si>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</si>
  <si>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</si>
  <si>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</si>
  <si>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</si>
  <si>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</si>
  <si>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</si>
  <si>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</si>
  <si>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</si>
  <si>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</si>
  <si>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</si>
  <si>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</si>
  <si>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</si>
  <si>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</si>
  <si>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</si>
  <si>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</si>
  <si>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</si>
  <si>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</si>
  <si>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</si>
  <si>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</si>
  <si>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</si>
  <si>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</si>
  <si>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</si>
  <si>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</si>
  <si>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</si>
  <si>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</si>
  <si>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</si>
  <si>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</si>
  <si>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</si>
  <si>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</si>
  <si>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</si>
  <si>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</si>
  <si>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</si>
  <si>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</si>
  <si>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</si>
  <si>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</si>
  <si>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</si>
  <si>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</si>
  <si>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</si>
  <si>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</si>
  <si>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</si>
  <si>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</si>
  <si>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</si>
  <si>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</si>
  <si>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</si>
  <si>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</si>
  <si>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</si>
  <si>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</si>
  <si>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</si>
  <si>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</si>
  <si>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</si>
  <si>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</si>
  <si>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</si>
  <si>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</si>
  <si>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</si>
  <si>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</si>
  <si>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</si>
  <si>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</si>
  <si>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</si>
  <si>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</si>
  <si>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</si>
  <si>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</si>
  <si>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</si>
  <si>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</si>
  <si>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</si>
  <si>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</si>
  <si>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</si>
  <si>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</si>
  <si>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</si>
  <si>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</si>
  <si>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</si>
  <si>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</si>
  <si>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</si>
  <si>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</si>
  <si>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</si>
  <si>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</si>
  <si>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</si>
  <si>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</si>
  <si>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</si>
  <si>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</si>
  <si>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</si>
  <si>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</si>
  <si>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</si>
  <si>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</si>
  <si>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</si>
  <si>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</si>
  <si>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</si>
  <si>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</si>
  <si>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</si>
  <si>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</si>
  <si>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</si>
  <si>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</si>
  <si>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</si>
  <si>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</si>
  <si>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</si>
  <si>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</si>
  <si>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</si>
  <si>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</si>
  <si>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</si>
  <si>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</si>
  <si>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</si>
  <si>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</si>
  <si>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</si>
  <si>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</si>
  <si>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</si>
  <si>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</si>
  <si>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</si>
  <si>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</si>
  <si>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</si>
  <si>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</si>
  <si>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</si>
  <si>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</si>
  <si>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</si>
  <si>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</si>
  <si>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</si>
  <si>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</si>
  <si>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</si>
  <si>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</si>
  <si>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</si>
  <si>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</si>
  <si>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</si>
  <si>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</si>
  <si>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</si>
  <si>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</si>
  <si>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</si>
  <si>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</si>
  <si>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</si>
  <si>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</si>
  <si>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</si>
  <si>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</si>
  <si>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</si>
  <si>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</si>
  <si>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</si>
  <si>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</si>
  <si>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</si>
  <si>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</si>
  <si>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</si>
  <si>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</si>
  <si>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</si>
  <si>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</si>
  <si>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</si>
  <si>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</si>
  <si>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</si>
  <si>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</si>
  <si>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</si>
  <si>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</si>
  <si>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</si>
  <si>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</si>
  <si>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</si>
  <si>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</si>
  <si>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</si>
  <si>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</si>
  <si>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</si>
  <si>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</si>
  <si>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</si>
  <si>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</si>
  <si>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</si>
  <si>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</si>
  <si>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</si>
  <si>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</si>
  <si>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</si>
  <si>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</si>
  <si>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</si>
  <si>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</si>
  <si>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</si>
  <si>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</si>
  <si>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</si>
  <si>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</si>
  <si>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</si>
  <si>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</si>
  <si>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</si>
  <si>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</si>
  <si>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</si>
  <si>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</si>
  <si>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</si>
  <si>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</si>
  <si>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</si>
  <si>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</si>
  <si>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</si>
  <si>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</si>
  <si>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</si>
  <si>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</si>
  <si>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</si>
  <si>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</si>
  <si>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</si>
  <si>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</si>
  <si>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</si>
  <si>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</si>
  <si>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</si>
  <si>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</si>
  <si>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</si>
  <si>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</si>
  <si>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</si>
  <si>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</si>
  <si>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</si>
  <si>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</si>
  <si>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</si>
  <si>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</si>
  <si>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</si>
  <si>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</si>
  <si>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</si>
  <si>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</si>
  <si>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</si>
  <si>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</si>
  <si>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</si>
  <si>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</si>
  <si>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</si>
  <si>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</si>
  <si>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</si>
  <si>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</si>
  <si>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</si>
  <si>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</si>
  <si>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</si>
  <si>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</si>
  <si>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</si>
  <si>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</si>
  <si>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</si>
  <si>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</si>
  <si>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</si>
  <si>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</si>
  <si>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</si>
  <si>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</si>
  <si>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</si>
  <si>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</si>
  <si>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</si>
  <si>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</si>
  <si>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</si>
  <si>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</si>
  <si>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</si>
  <si>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</si>
  <si>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</si>
  <si>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</si>
  <si>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</si>
  <si>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</si>
  <si>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</si>
  <si>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</si>
  <si>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</si>
  <si>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</si>
  <si>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</si>
  <si>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</si>
  <si>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</si>
  <si>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</si>
  <si>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</si>
  <si>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</si>
  <si>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</si>
  <si>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</si>
  <si>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</si>
  <si>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</si>
  <si>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</si>
  <si>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</si>
  <si>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</si>
  <si>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</si>
  <si>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</si>
  <si>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</si>
  <si>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</si>
  <si>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</si>
  <si>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</si>
  <si>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</si>
  <si>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</si>
  <si>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</si>
  <si>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</si>
  <si>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</si>
  <si>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</si>
  <si>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</si>
  <si>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</si>
  <si>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</si>
  <si>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</si>
  <si>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</si>
  <si>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</si>
  <si>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</si>
  <si>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</si>
  <si>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</si>
  <si>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</si>
  <si>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</si>
  <si>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</si>
  <si>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</si>
  <si>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</si>
  <si>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</si>
  <si>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</si>
  <si>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</si>
  <si>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</si>
  <si>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</si>
  <si>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</si>
  <si>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</si>
  <si>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</si>
  <si>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</si>
  <si>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</si>
  <si>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</si>
  <si>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</si>
  <si>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</si>
  <si>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</si>
  <si>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</si>
  <si>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</si>
  <si>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</si>
  <si>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</si>
  <si>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</si>
  <si>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</si>
  <si>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</si>
  <si>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</si>
  <si>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</si>
  <si>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</si>
  <si>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</si>
  <si>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</si>
  <si>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</si>
  <si>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</si>
  <si>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</si>
  <si>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</si>
  <si>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</si>
  <si>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</si>
  <si>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</si>
  <si>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</si>
  <si>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</si>
  <si>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</si>
  <si>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</si>
  <si>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</si>
  <si>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</si>
  <si>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</si>
  <si>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</si>
  <si>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</si>
  <si>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</si>
  <si>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</si>
  <si>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</si>
  <si>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</si>
  <si>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</si>
  <si>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</si>
  <si>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</si>
  <si>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</si>
  <si>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</si>
  <si>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</si>
  <si>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</si>
  <si>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</si>
  <si>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</si>
  <si>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</si>
  <si>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</si>
  <si>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</si>
  <si>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</si>
  <si>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</si>
  <si>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</si>
  <si>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</si>
  <si>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</si>
  <si>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</si>
  <si>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</si>
  <si>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</si>
  <si>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</si>
  <si>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</si>
  <si>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</si>
  <si>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</si>
  <si>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</si>
  <si>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</si>
  <si>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</si>
  <si>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</si>
  <si>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</si>
  <si>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</si>
  <si>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</si>
  <si>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</si>
  <si>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</si>
  <si>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</si>
  <si>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</si>
  <si>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</si>
  <si>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</si>
  <si>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</si>
  <si>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</si>
  <si>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</si>
  <si>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</si>
  <si>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</si>
  <si>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</si>
  <si>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</si>
  <si>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</si>
  <si>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</si>
  <si>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</si>
  <si>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</si>
  <si>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</si>
  <si>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</si>
  <si>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</si>
  <si>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</si>
  <si>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</si>
  <si>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</si>
  <si>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</si>
  <si>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</si>
  <si>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</si>
  <si>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</si>
  <si>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</si>
  <si>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</si>
  <si>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</si>
  <si>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</si>
  <si>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</si>
  <si>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</si>
  <si>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</si>
  <si>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</si>
  <si>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</si>
  <si>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</si>
  <si>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</si>
  <si>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</si>
  <si>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</si>
  <si>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</si>
  <si>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</si>
  <si>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</si>
  <si>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</si>
  <si>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</si>
  <si>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</si>
  <si>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</si>
  <si>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</si>
  <si>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</si>
  <si>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</si>
  <si>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</si>
  <si>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</si>
  <si>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</si>
  <si>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</si>
  <si>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</si>
  <si>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</si>
  <si>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</si>
  <si>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</si>
  <si>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</si>
  <si>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</si>
  <si>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</si>
  <si>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</si>
  <si>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</si>
  <si>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</si>
  <si>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</si>
  <si>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</si>
  <si>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</si>
  <si>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</si>
  <si>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</si>
  <si>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</si>
  <si>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</si>
  <si>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</si>
  <si>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</si>
  <si>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</si>
  <si>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</si>
  <si>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</si>
  <si>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</si>
  <si>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</si>
  <si>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</si>
  <si>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</si>
  <si>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</si>
  <si>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</si>
  <si>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</si>
  <si>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</si>
  <si>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</si>
  <si>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</si>
  <si>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</si>
  <si>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</si>
  <si>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</si>
  <si>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</si>
  <si>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</si>
  <si>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</si>
  <si>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</si>
  <si>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</si>
  <si>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</si>
  <si>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</si>
  <si>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</si>
  <si>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</si>
  <si>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</si>
  <si>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</si>
  <si>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</si>
  <si>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</si>
  <si>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</si>
  <si>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</si>
  <si>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</si>
  <si>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</si>
  <si>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</si>
  <si>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</si>
  <si>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</si>
  <si>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</si>
  <si>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</si>
  <si>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</si>
  <si>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</si>
  <si>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</si>
  <si>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</si>
  <si>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</si>
  <si>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</si>
  <si>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</si>
  <si>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</si>
  <si>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</si>
  <si>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</si>
  <si>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</si>
  <si>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</si>
  <si>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</si>
  <si>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</si>
  <si>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</si>
  <si>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</si>
  <si>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</si>
  <si>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</si>
  <si>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</si>
  <si>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</si>
  <si>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</si>
  <si>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</si>
  <si>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</si>
  <si>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</si>
  <si>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</si>
  <si>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</si>
  <si>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</si>
  <si>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</si>
  <si>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</si>
  <si>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</si>
  <si>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</si>
  <si>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</si>
  <si>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</si>
  <si>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</si>
  <si>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</si>
  <si>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</si>
  <si>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</si>
  <si>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</si>
  <si>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</si>
  <si>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</si>
  <si>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</si>
  <si>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</si>
  <si>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</si>
  <si>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</si>
  <si>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</si>
  <si>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</si>
  <si>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</si>
  <si>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</si>
  <si>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</si>
  <si>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</si>
  <si>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</si>
  <si>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</si>
  <si>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</si>
  <si>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</si>
  <si>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</si>
  <si>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</si>
  <si>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</si>
  <si>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</si>
  <si>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</si>
  <si>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</si>
  <si>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</si>
  <si>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</si>
  <si>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</si>
  <si>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</si>
  <si>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</si>
  <si>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</si>
  <si>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</si>
  <si>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</si>
  <si>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</si>
  <si>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</si>
  <si>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</si>
  <si>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</si>
  <si>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</si>
  <si>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</si>
  <si>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</si>
  <si>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</si>
  <si>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</si>
  <si>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</si>
  <si>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</si>
  <si>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</si>
  <si>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</si>
  <si>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</si>
  <si>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</si>
  <si>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</si>
  <si>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</si>
  <si>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</si>
  <si>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</si>
  <si>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</si>
  <si>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</si>
  <si>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</si>
  <si>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</si>
  <si>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</si>
  <si>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</si>
  <si>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</si>
  <si>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</si>
  <si>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</si>
  <si>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</si>
  <si>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</si>
  <si>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</si>
  <si>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</si>
  <si>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</si>
  <si>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</si>
  <si>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</si>
  <si>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</si>
  <si>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</si>
  <si>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</si>
  <si>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</si>
  <si>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</si>
  <si>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</si>
  <si>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</si>
  <si>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</si>
  <si>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</si>
  <si>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</si>
  <si>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</si>
  <si>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</si>
  <si>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</si>
  <si>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</si>
  <si>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</si>
  <si>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</si>
  <si>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</si>
  <si>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</si>
  <si>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</si>
  <si>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</si>
  <si>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</si>
  <si>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</si>
  <si>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</si>
  <si>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</si>
  <si>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</si>
  <si>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</si>
  <si>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</si>
  <si>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</si>
  <si>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</si>
  <si>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</si>
  <si>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</si>
  <si>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</si>
  <si>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</si>
  <si>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</si>
  <si>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</si>
  <si>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</si>
  <si>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</si>
  <si>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</si>
  <si>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</si>
  <si>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</si>
  <si>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</si>
  <si>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</si>
  <si>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</si>
  <si>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</si>
  <si>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</si>
  <si>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</si>
  <si>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</si>
  <si>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</si>
  <si>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</si>
  <si>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</si>
  <si>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</si>
  <si>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</si>
  <si>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</si>
  <si>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</si>
  <si>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</si>
  <si>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</si>
  <si>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</si>
  <si>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</si>
  <si>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</si>
  <si>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</si>
  <si>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</si>
  <si>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</si>
  <si>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</si>
  <si>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</si>
  <si>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</si>
  <si>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</si>
  <si>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</si>
  <si>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</si>
  <si>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</si>
  <si>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</si>
  <si>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</si>
  <si>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</si>
  <si>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</si>
  <si>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</si>
  <si>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</si>
  <si>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</si>
  <si>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</si>
  <si>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</si>
  <si>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</si>
  <si>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</si>
  <si>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</si>
  <si>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</si>
  <si>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</si>
  <si>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</si>
  <si>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</si>
  <si>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</si>
  <si>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</si>
  <si>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</si>
  <si>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</si>
  <si>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</si>
  <si>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</si>
  <si>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</si>
  <si>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</si>
  <si>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</si>
  <si>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</si>
  <si>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</si>
  <si>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</si>
  <si>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</si>
  <si>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</si>
  <si>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</si>
  <si>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</si>
  <si>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</si>
  <si>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</si>
  <si>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</si>
  <si>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</si>
  <si>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</si>
  <si>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</si>
  <si>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</si>
  <si>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</si>
  <si>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</si>
  <si>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</si>
  <si>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</si>
  <si>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</si>
  <si>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</si>
  <si>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</si>
  <si>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</si>
  <si>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</si>
  <si>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</si>
  <si>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</si>
  <si>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</si>
  <si>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</si>
  <si>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</si>
  <si>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</si>
  <si>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</si>
  <si>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</si>
  <si>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</si>
  <si>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</si>
  <si>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</si>
  <si>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</si>
  <si>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</si>
  <si>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</si>
  <si>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</si>
  <si>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</si>
  <si>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</si>
  <si>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</si>
  <si>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</si>
  <si>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</si>
  <si>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</si>
  <si>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</si>
  <si>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</si>
  <si>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</si>
  <si>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</si>
  <si>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</si>
  <si>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</si>
  <si>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</si>
  <si>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</si>
  <si>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</si>
  <si>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</si>
  <si>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</si>
  <si>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</si>
  <si>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</si>
  <si>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</si>
  <si>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</si>
  <si>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</si>
  <si>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</si>
  <si>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</si>
  <si>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</si>
  <si>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</si>
  <si>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</si>
  <si>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</si>
  <si>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</si>
  <si>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</si>
  <si>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</si>
  <si>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</si>
  <si>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</si>
  <si>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</si>
  <si>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</si>
  <si>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</si>
  <si>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</si>
  <si>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</si>
  <si>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</si>
  <si>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</si>
  <si>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</si>
  <si>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</si>
  <si>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</si>
  <si>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</si>
  <si>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</si>
  <si>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</si>
  <si>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</si>
  <si>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</si>
  <si>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</si>
  <si>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</si>
  <si>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</si>
  <si>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</si>
  <si>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</si>
  <si>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</si>
  <si>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</si>
  <si>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</si>
  <si>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</si>
  <si>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</si>
  <si>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</si>
  <si>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</si>
  <si>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</si>
  <si>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</si>
  <si>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</si>
  <si>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</si>
  <si>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</si>
  <si>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</si>
  <si>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</si>
  <si>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</si>
  <si>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</si>
  <si>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</si>
  <si>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</si>
  <si>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</si>
  <si>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</si>
  <si>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</si>
  <si>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</si>
  <si>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</si>
  <si>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</si>
  <si>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</si>
  <si>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</si>
  <si>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</si>
  <si>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</si>
  <si>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</si>
  <si>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</si>
  <si>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</si>
  <si>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</si>
  <si>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</si>
  <si>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</si>
  <si>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</si>
  <si>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</si>
  <si>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</si>
  <si>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</si>
  <si>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</si>
  <si>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</si>
  <si>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</si>
  <si>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</si>
  <si>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</si>
  <si>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</si>
  <si>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</si>
  <si>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</si>
  <si>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</si>
  <si>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</si>
  <si>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</si>
  <si>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</si>
  <si>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</si>
  <si>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</si>
  <si>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</si>
  <si>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</si>
  <si>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</si>
  <si>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</si>
  <si>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</si>
  <si>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</si>
  <si>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</si>
  <si>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</si>
  <si>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</si>
  <si>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</si>
  <si>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</si>
  <si>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</si>
  <si>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</si>
  <si>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</si>
  <si>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</si>
  <si>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</si>
  <si>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</si>
  <si>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</si>
  <si>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</si>
  <si>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</si>
  <si>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</si>
  <si>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</si>
  <si>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</si>
  <si>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</si>
  <si>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</si>
  <si>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</si>
  <si>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</si>
  <si>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</si>
  <si>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</si>
  <si>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</si>
  <si>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</si>
  <si>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</si>
  <si>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</si>
  <si>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</si>
  <si>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</si>
  <si>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</si>
  <si>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</si>
  <si>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</si>
  <si>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</si>
  <si>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</si>
  <si>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</si>
  <si>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</si>
  <si>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</si>
  <si>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</si>
  <si>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</si>
  <si>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</si>
  <si>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</si>
  <si>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</si>
  <si>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</si>
  <si>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</si>
  <si>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</si>
  <si>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</si>
  <si>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</si>
  <si>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</si>
  <si>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</si>
  <si>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</si>
  <si>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</si>
  <si>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</si>
  <si>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</si>
  <si>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</si>
  <si>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</si>
  <si>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</si>
  <si>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</si>
  <si>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</si>
  <si>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</si>
  <si>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</si>
  <si>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</si>
  <si>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</si>
  <si>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</si>
  <si>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</si>
  <si>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</si>
  <si>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</si>
  <si>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</si>
  <si>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</si>
  <si>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</si>
  <si>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</si>
  <si>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</si>
  <si>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</si>
  <si>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</si>
  <si>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</si>
  <si>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</si>
  <si>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</si>
  <si>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</si>
  <si>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</si>
  <si>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</si>
  <si>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</si>
  <si>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</si>
  <si>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</si>
  <si>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</si>
  <si>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</si>
  <si>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</si>
  <si>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</si>
  <si>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</si>
  <si>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</si>
  <si>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</si>
  <si>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</si>
  <si>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</si>
  <si>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</si>
  <si>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</si>
  <si>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</si>
  <si>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</si>
  <si>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</si>
  <si>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</si>
  <si>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</si>
  <si>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</si>
  <si>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</si>
  <si>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</si>
  <si>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</si>
  <si>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</si>
  <si>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</si>
  <si>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</si>
  <si>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</si>
  <si>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</si>
  <si>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</si>
  <si>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</si>
  <si>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</si>
  <si>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</si>
  <si>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</si>
  <si>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</si>
  <si>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</si>
  <si>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</si>
  <si>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</si>
  <si>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</si>
  <si>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</si>
  <si>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</si>
  <si>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</si>
  <si>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</si>
  <si>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</si>
  <si>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</si>
  <si>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</si>
  <si>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</si>
  <si>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</si>
  <si>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</si>
  <si>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</si>
  <si>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</si>
  <si>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</si>
  <si>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</si>
  <si>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</si>
  <si>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</si>
  <si>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</si>
  <si>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</si>
  <si>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</si>
  <si>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</si>
  <si>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</si>
  <si>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</si>
  <si>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</si>
  <si>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</si>
  <si>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</si>
  <si>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</si>
  <si>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</si>
  <si>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</si>
  <si>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</si>
  <si>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</si>
  <si>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</si>
  <si>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</si>
  <si>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</si>
  <si>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</si>
  <si>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</si>
  <si>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</si>
  <si>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</si>
  <si>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</si>
  <si>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</si>
  <si>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</si>
  <si>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</si>
  <si>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</si>
  <si>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</si>
  <si>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</si>
  <si>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</si>
  <si>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</si>
  <si>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</si>
  <si>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</si>
  <si>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</si>
  <si>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</si>
  <si>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</si>
  <si>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</si>
  <si>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</si>
  <si>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</si>
  <si>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</si>
  <si>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</si>
  <si>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</si>
  <si>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</si>
  <si>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</si>
  <si>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</si>
  <si>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</si>
  <si>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</si>
  <si>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</si>
  <si>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</si>
  <si>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</si>
  <si>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</si>
  <si>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</si>
  <si>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</si>
  <si>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</si>
  <si>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</si>
  <si>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</si>
  <si>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</si>
  <si>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</si>
  <si>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</si>
  <si>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</si>
  <si>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</si>
  <si>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</si>
  <si>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</si>
  <si>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</si>
  <si>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</si>
  <si>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</si>
  <si>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</si>
  <si>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</si>
  <si>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</si>
  <si>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</si>
  <si>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</si>
  <si>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</si>
  <si>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</si>
  <si>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</si>
  <si>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</si>
  <si>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</si>
  <si>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</si>
  <si>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</si>
  <si>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</si>
  <si>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</si>
  <si>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</si>
  <si>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</si>
  <si>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</si>
  <si>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</si>
  <si>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</si>
  <si>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</si>
  <si>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</si>
  <si>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</si>
  <si>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</si>
  <si>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</si>
  <si>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</si>
  <si>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</si>
  <si>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</si>
  <si>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</si>
  <si>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</si>
  <si>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</si>
  <si>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</si>
  <si>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</si>
  <si>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</si>
  <si>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</si>
  <si>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</si>
  <si>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</si>
  <si>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</si>
  <si>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</si>
  <si>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</si>
  <si>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</si>
  <si>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</si>
  <si>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</si>
  <si>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</si>
  <si>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</si>
  <si>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</si>
  <si>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</si>
  <si>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</si>
  <si>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</si>
  <si>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</si>
  <si>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</si>
  <si>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</si>
  <si>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</si>
  <si>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</si>
  <si>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</si>
  <si>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</si>
  <si>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</si>
  <si>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</si>
  <si>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</si>
  <si>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</si>
  <si>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</si>
  <si>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</si>
  <si>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</si>
  <si>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</si>
  <si>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</si>
  <si>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</si>
  <si>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</si>
  <si>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</si>
  <si>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</si>
  <si>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</si>
  <si>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</si>
  <si>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</si>
  <si>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</si>
  <si>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</si>
  <si>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</si>
  <si>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</si>
  <si>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</si>
  <si>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</si>
  <si>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</si>
  <si>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</si>
  <si>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</si>
  <si>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</si>
  <si>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</si>
  <si>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</si>
  <si>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</si>
  <si>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</si>
  <si>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</si>
  <si>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</si>
  <si>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</si>
  <si>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</si>
  <si>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</si>
  <si>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</si>
  <si>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</si>
  <si>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</si>
  <si>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</si>
  <si>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</si>
  <si>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</si>
  <si>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</si>
  <si>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</si>
  <si>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</si>
  <si>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</si>
  <si>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</si>
  <si>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</si>
  <si>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</si>
  <si>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</si>
  <si>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</si>
  <si>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</si>
  <si>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</si>
  <si>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</si>
  <si>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</si>
  <si>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</si>
  <si>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</si>
  <si>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</si>
  <si>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</si>
  <si>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</si>
  <si>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</si>
  <si>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</si>
  <si>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</si>
  <si>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</si>
  <si>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</si>
  <si>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</si>
  <si>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</si>
  <si>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</si>
  <si>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</si>
  <si>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</si>
  <si>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</si>
  <si>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</si>
  <si>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</si>
  <si>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</si>
  <si>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</si>
  <si>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</si>
  <si>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</si>
  <si>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</si>
  <si>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</si>
  <si>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</si>
  <si>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</si>
  <si>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</si>
  <si>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</si>
  <si>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</si>
  <si>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</si>
  <si>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</si>
  <si>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</si>
  <si>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</si>
  <si>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</si>
  <si>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</si>
  <si>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</si>
  <si>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</si>
  <si>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</si>
  <si>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</si>
  <si>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</si>
  <si>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</si>
  <si>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</si>
  <si>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</si>
  <si>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</si>
  <si>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</si>
  <si>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</si>
  <si>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</si>
  <si>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</si>
  <si>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</si>
  <si>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</si>
  <si>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</si>
  <si>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</si>
  <si>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</si>
  <si>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</si>
  <si>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</si>
  <si>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</si>
  <si>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</si>
  <si>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</si>
  <si>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</si>
  <si>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</si>
  <si>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</si>
  <si>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</si>
  <si>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</si>
  <si>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</si>
  <si>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</si>
  <si>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</si>
  <si>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</si>
  <si>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</si>
  <si>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</si>
  <si>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</si>
  <si>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</si>
  <si>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</si>
  <si>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</si>
  <si>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</si>
  <si>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</si>
  <si>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</si>
  <si>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</si>
  <si>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</si>
  <si>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</si>
  <si>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</si>
  <si>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</si>
  <si>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</si>
  <si>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</si>
  <si>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</si>
  <si>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</si>
  <si>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</si>
  <si>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</si>
  <si>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</si>
  <si>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</si>
  <si>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</si>
  <si>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</si>
  <si>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</si>
  <si>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</si>
  <si>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</si>
  <si>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</si>
  <si>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</si>
  <si>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</si>
  <si>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</si>
  <si>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</si>
  <si>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</si>
  <si>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</si>
  <si>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</si>
  <si>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</si>
  <si>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</si>
  <si>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</si>
  <si>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</si>
  <si>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</si>
  <si>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</si>
  <si>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</si>
  <si>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</si>
  <si>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</si>
  <si>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</si>
  <si>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</si>
  <si>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</si>
  <si>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</si>
  <si>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</si>
  <si>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</si>
  <si>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</si>
  <si>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</si>
  <si>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</si>
  <si>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</si>
  <si>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</si>
  <si>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</si>
  <si>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</si>
  <si>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</si>
  <si>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</si>
  <si>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</si>
  <si>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</si>
  <si>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</si>
  <si>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</si>
  <si>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</si>
  <si>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</si>
  <si>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</si>
  <si>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</si>
  <si>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</si>
  <si>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</si>
  <si>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</si>
  <si>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</si>
  <si>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</si>
  <si>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</si>
  <si>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</si>
  <si>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</si>
  <si>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</si>
  <si>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</si>
  <si>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</si>
  <si>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</si>
  <si>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</si>
  <si>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</si>
  <si>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</si>
  <si>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</si>
  <si>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</si>
  <si>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</si>
  <si>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</si>
  <si>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</si>
  <si>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</si>
  <si>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</si>
  <si>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</si>
  <si>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</si>
  <si>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</si>
  <si>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</si>
  <si>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</si>
  <si>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</si>
  <si>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</si>
  <si>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</si>
  <si>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</si>
  <si>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</si>
  <si>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</si>
  <si>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</si>
  <si>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</si>
  <si>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</si>
  <si>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</si>
  <si>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</si>
  <si>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</si>
  <si>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</si>
  <si>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</si>
  <si>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</si>
  <si>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</si>
  <si>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</si>
  <si>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</si>
  <si>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</si>
  <si>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</si>
  <si>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</si>
  <si>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</si>
  <si>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</si>
  <si>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</si>
  <si>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</si>
  <si>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</si>
  <si>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</si>
  <si>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</si>
  <si>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</si>
  <si>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</si>
  <si>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</si>
  <si>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</si>
  <si>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</si>
  <si>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</si>
  <si>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</si>
  <si>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</si>
  <si>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</si>
  <si>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</si>
  <si>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</si>
  <si>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</si>
  <si>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</si>
  <si>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</si>
  <si>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</si>
  <si>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</si>
  <si>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</si>
  <si>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</si>
  <si>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</si>
  <si>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</si>
  <si>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</si>
  <si>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</si>
  <si>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</si>
  <si>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</si>
  <si>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</si>
  <si>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</si>
  <si>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</si>
  <si>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</si>
  <si>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</si>
  <si>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</si>
  <si>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</si>
  <si>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</si>
  <si>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</si>
  <si>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</si>
  <si>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</si>
  <si>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</si>
  <si>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</si>
  <si>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</si>
  <si>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</si>
  <si>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</si>
  <si>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</si>
  <si>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</si>
  <si>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</si>
  <si>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</si>
  <si>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</si>
  <si>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</si>
  <si>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</si>
  <si>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</si>
  <si>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</si>
  <si>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</si>
  <si>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</si>
  <si>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</si>
  <si>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</si>
  <si>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</si>
  <si>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</si>
  <si>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</si>
  <si>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</si>
  <si>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</si>
  <si>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</si>
  <si>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</si>
  <si>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</si>
  <si>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</si>
  <si>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</si>
  <si>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</si>
  <si>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</si>
  <si>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</si>
  <si>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</si>
  <si>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</si>
  <si>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</si>
  <si>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</si>
  <si>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</si>
  <si>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</si>
  <si>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</si>
  <si>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</si>
  <si>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</si>
  <si>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</si>
  <si>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</si>
  <si>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</si>
  <si>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</si>
  <si>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</si>
  <si>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</si>
  <si>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</si>
  <si>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</si>
  <si>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</si>
  <si>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</si>
  <si>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</si>
  <si>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</si>
  <si>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</si>
  <si>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</si>
  <si>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</si>
  <si>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</si>
  <si>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</si>
  <si>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</si>
  <si>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</si>
  <si>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</si>
  <si>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</si>
  <si>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</si>
  <si>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</si>
  <si>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</si>
  <si>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</si>
  <si>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</si>
  <si>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</si>
  <si>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</si>
  <si>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</si>
  <si>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</si>
  <si>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</si>
  <si>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</si>
  <si>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</si>
  <si>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</si>
  <si>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</si>
  <si>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</si>
  <si>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</si>
  <si>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</si>
  <si>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</si>
  <si>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</si>
  <si>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</si>
  <si>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</si>
  <si>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</si>
  <si>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</si>
  <si>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</si>
  <si>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</si>
  <si>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</si>
  <si>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</si>
  <si>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</si>
  <si>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</si>
  <si>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</si>
  <si>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</si>
  <si>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</si>
  <si>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</si>
  <si>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</si>
  <si>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</si>
  <si>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</si>
  <si>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</si>
  <si>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</si>
  <si>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</si>
  <si>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</si>
  <si>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</si>
  <si>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</si>
  <si>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</si>
  <si>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</si>
  <si>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</si>
  <si>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</si>
  <si>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</si>
  <si>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</si>
  <si>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</si>
  <si>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</si>
  <si>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</si>
  <si>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</si>
  <si>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</si>
  <si>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</si>
  <si>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</si>
  <si>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</si>
  <si>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</si>
  <si>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</si>
  <si>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</si>
  <si>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</si>
  <si>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</si>
  <si>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</si>
  <si>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</si>
  <si>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</si>
  <si>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</si>
  <si>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</si>
  <si>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</si>
  <si>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</si>
  <si>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</si>
  <si>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</si>
  <si>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</si>
  <si>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</si>
  <si>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</si>
  <si>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</si>
  <si>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</si>
  <si>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</si>
  <si>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</si>
  <si>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</si>
  <si>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</si>
  <si>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</si>
  <si>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</si>
  <si>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</si>
  <si>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</si>
  <si>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</si>
  <si>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</si>
  <si>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</si>
  <si>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</si>
  <si>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</si>
  <si>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</si>
  <si>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</si>
  <si>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</si>
  <si>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</si>
  <si>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</si>
  <si>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</si>
  <si>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</si>
  <si>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</si>
  <si>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</si>
  <si>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</si>
  <si>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</si>
  <si>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</si>
  <si>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</si>
  <si>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</si>
  <si>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</si>
  <si>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</si>
  <si>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</si>
  <si>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</si>
  <si>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</si>
  <si>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</si>
  <si>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</si>
  <si>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</si>
  <si>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</si>
  <si>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</si>
  <si>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</si>
  <si>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</si>
  <si>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</si>
  <si>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</si>
  <si>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</si>
  <si>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</si>
  <si>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</si>
  <si>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</si>
  <si>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</si>
  <si>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</si>
  <si>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</si>
  <si>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</si>
  <si>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</si>
  <si>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</si>
  <si>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</si>
  <si>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</si>
  <si>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</si>
  <si>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</si>
  <si>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</si>
  <si>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</si>
  <si>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</si>
  <si>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</si>
  <si>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</si>
  <si>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</si>
  <si>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</si>
  <si>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</si>
  <si>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</si>
  <si>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</si>
  <si>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</si>
  <si>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</si>
  <si>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</si>
  <si>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</si>
  <si>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</si>
  <si>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</si>
  <si>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</si>
  <si>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</si>
  <si>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</si>
  <si>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</si>
  <si>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</si>
  <si>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</si>
  <si>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</si>
  <si>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</si>
  <si>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</si>
  <si>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</si>
  <si>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</si>
  <si>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</si>
  <si>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</si>
  <si>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</si>
  <si>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</si>
  <si>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</si>
  <si>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</si>
  <si>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</si>
  <si>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</si>
  <si>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</si>
  <si>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</si>
  <si>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</si>
  <si>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</si>
  <si>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</si>
  <si>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</si>
  <si>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</si>
  <si>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</si>
  <si>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</si>
  <si>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</si>
  <si>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</si>
  <si>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</si>
  <si>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</si>
  <si>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</si>
  <si>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</si>
  <si>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</si>
  <si>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</si>
  <si>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</si>
  <si>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</si>
  <si>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</si>
  <si>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</si>
  <si>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</si>
  <si>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</si>
  <si>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</si>
  <si>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</si>
  <si>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</si>
  <si>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</si>
  <si>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</si>
  <si>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</si>
  <si>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</si>
  <si>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</si>
  <si>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</si>
  <si>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</si>
  <si>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</si>
  <si>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</si>
  <si>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</si>
  <si>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</si>
  <si>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</si>
  <si>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</si>
  <si>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</si>
  <si>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</si>
  <si>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</si>
  <si>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</si>
  <si>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</si>
  <si>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</si>
  <si>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</si>
  <si>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</si>
  <si>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</si>
  <si>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</si>
  <si>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</si>
  <si>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</si>
  <si>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</si>
  <si>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</si>
  <si>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</si>
  <si>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</si>
  <si>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</si>
  <si>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</si>
  <si>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</si>
  <si>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</si>
  <si>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</si>
  <si>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</si>
  <si>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</si>
  <si>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</si>
  <si>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</si>
  <si>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</si>
  <si>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</si>
  <si>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</si>
  <si>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</si>
  <si>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</si>
  <si>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</si>
  <si>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</si>
  <si>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</si>
  <si>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</si>
  <si>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</si>
  <si>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</si>
  <si>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</si>
  <si>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</si>
  <si>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</si>
  <si>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</si>
  <si>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</si>
  <si>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</si>
  <si>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</si>
  <si>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</si>
  <si>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</si>
  <si>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</si>
  <si>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</si>
  <si>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</si>
  <si>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</si>
  <si>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</si>
  <si>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</si>
  <si>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</si>
  <si>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</si>
  <si>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</si>
  <si>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</si>
  <si>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</si>
  <si>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</si>
  <si>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</si>
  <si>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</si>
  <si>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</si>
  <si>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</si>
  <si>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</si>
  <si>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</si>
  <si>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</si>
  <si>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</si>
  <si>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</si>
  <si>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</si>
  <si>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</si>
  <si>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</si>
  <si>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</si>
  <si>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</si>
  <si>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</si>
  <si>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</si>
  <si>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</si>
  <si>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</si>
  <si>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</si>
  <si>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</si>
  <si>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</si>
  <si>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</si>
  <si>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</si>
  <si>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</si>
  <si>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</si>
  <si>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</si>
  <si>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</si>
  <si>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</si>
  <si>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</si>
  <si>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</si>
  <si>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</si>
  <si>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</si>
  <si>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</si>
  <si>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</si>
  <si>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</si>
  <si>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</si>
  <si>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</si>
  <si>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</si>
  <si>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</si>
  <si>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</si>
  <si>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</si>
  <si>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</si>
  <si>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</si>
  <si>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</si>
  <si>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</si>
  <si>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</si>
  <si>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</si>
  <si>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</si>
  <si>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</si>
  <si>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</si>
  <si>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</si>
  <si>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</si>
  <si>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</si>
  <si>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</si>
  <si>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</si>
  <si>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</si>
  <si>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</si>
  <si>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</si>
  <si>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</si>
  <si>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</si>
  <si>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</si>
  <si>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</si>
  <si>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</si>
  <si>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</si>
  <si>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</si>
  <si>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</si>
  <si>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</si>
  <si>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</si>
  <si>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</si>
  <si>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</si>
  <si>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</si>
  <si>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</si>
  <si>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</si>
  <si>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</si>
  <si>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</si>
  <si>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</si>
  <si>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</si>
  <si>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</si>
  <si>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</si>
  <si>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</si>
  <si>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</si>
  <si>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</si>
  <si>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</si>
  <si>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</si>
  <si>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</si>
  <si>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</si>
  <si>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</si>
  <si>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</si>
  <si>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</si>
  <si>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</si>
  <si>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</si>
  <si>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</si>
  <si>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</si>
  <si>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</si>
  <si>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</si>
  <si>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</si>
  <si>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</si>
  <si>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</si>
  <si>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</si>
  <si>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</si>
  <si>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</si>
  <si>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</si>
  <si>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</si>
  <si>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</si>
  <si>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</si>
  <si>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</si>
  <si>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</si>
  <si>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</si>
  <si>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</si>
  <si>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</si>
  <si>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</si>
  <si>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</si>
  <si>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</si>
  <si>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</si>
  <si>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</si>
  <si>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</si>
  <si>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</si>
  <si>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</si>
  <si>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</si>
  <si>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</si>
  <si>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</si>
  <si>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</si>
  <si>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</si>
  <si>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</si>
  <si>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</si>
  <si>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</si>
  <si>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</si>
  <si>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</si>
  <si>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</si>
  <si>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</si>
  <si>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</si>
  <si>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</si>
  <si>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</si>
  <si>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</si>
  <si>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</si>
  <si>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</si>
  <si>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</si>
  <si>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</si>
  <si>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</si>
  <si>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</si>
  <si>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</si>
  <si>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</si>
  <si>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</si>
  <si>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</si>
  <si>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</si>
  <si>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</si>
  <si>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</si>
  <si>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</si>
  <si>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</si>
  <si>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</si>
  <si>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</si>
  <si>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</si>
  <si>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</si>
  <si>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</si>
  <si>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</si>
  <si>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</si>
  <si>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</si>
  <si>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</si>
  <si>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</si>
  <si>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</si>
  <si>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</si>
  <si>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</si>
  <si>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</si>
  <si>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</si>
  <si>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</si>
  <si>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</si>
  <si>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</si>
  <si>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</si>
  <si>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</si>
  <si>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</si>
  <si>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</si>
  <si>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</si>
  <si>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</si>
  <si>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</si>
  <si>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</si>
  <si>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</si>
  <si>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</si>
  <si>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</si>
  <si>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</si>
  <si>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</si>
  <si>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</si>
  <si>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</si>
  <si>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</si>
  <si>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</si>
  <si>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</si>
  <si>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</si>
  <si>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</si>
  <si>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</si>
  <si>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</si>
  <si>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</si>
  <si>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</si>
  <si>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</si>
  <si>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</si>
  <si>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</si>
  <si>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</si>
  <si>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</si>
  <si>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</si>
  <si>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</si>
  <si>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</si>
  <si>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</si>
  <si>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</si>
  <si>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</si>
  <si>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</si>
  <si>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</si>
  <si>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</si>
  <si>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</si>
  <si>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</si>
  <si>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</si>
  <si>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</si>
  <si>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</si>
  <si>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</si>
  <si>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</si>
  <si>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</si>
  <si>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</si>
  <si>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</si>
  <si>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</si>
  <si>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</si>
  <si>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</si>
  <si>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</si>
  <si>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</si>
  <si>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</si>
  <si>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</si>
  <si>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</si>
  <si>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</si>
  <si>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</si>
  <si>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</si>
  <si>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</si>
  <si>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</si>
  <si>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</si>
  <si>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</si>
  <si>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</si>
  <si>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</si>
  <si>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</si>
  <si>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</si>
  <si>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</si>
  <si>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</si>
  <si>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</si>
  <si>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</si>
  <si>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</si>
  <si>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</si>
  <si>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</si>
  <si>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</si>
  <si>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</si>
  <si>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</si>
  <si>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</si>
  <si>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</si>
  <si>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</si>
  <si>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</si>
  <si>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</si>
  <si>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</si>
  <si>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</si>
  <si>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</si>
  <si>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</si>
  <si>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</si>
  <si>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</si>
  <si>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</si>
  <si>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</si>
  <si>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</si>
  <si>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</si>
  <si>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</si>
  <si>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</si>
  <si>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</si>
  <si>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</si>
  <si>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</si>
  <si>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</si>
  <si>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</si>
  <si>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</si>
  <si>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</si>
  <si>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</si>
  <si>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</si>
  <si>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</si>
  <si>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</si>
  <si>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</si>
  <si>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</si>
  <si>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</si>
  <si>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</si>
  <si>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</si>
  <si>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</si>
  <si>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</si>
  <si>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</si>
  <si>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</si>
  <si>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</si>
  <si>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</si>
  <si>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</si>
  <si>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</si>
  <si>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</si>
  <si>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</si>
  <si>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</si>
  <si>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</si>
  <si>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</si>
  <si>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</si>
  <si>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</si>
  <si>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</si>
  <si>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</si>
  <si>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</si>
  <si>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</si>
  <si>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</si>
  <si>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</si>
  <si>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</si>
  <si>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</si>
  <si>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</si>
  <si>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</si>
  <si>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</si>
  <si>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</si>
  <si>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</si>
  <si>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</si>
  <si>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</si>
  <si>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</si>
  <si>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</si>
  <si>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</si>
  <si>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</si>
  <si>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</si>
  <si>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</si>
  <si>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</si>
  <si>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</si>
  <si>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</si>
  <si>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</si>
  <si>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</si>
  <si>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</si>
  <si>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</si>
  <si>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</si>
  <si>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</si>
  <si>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</si>
  <si>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</si>
  <si>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</si>
  <si>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</si>
  <si>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</si>
  <si>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</si>
  <si>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</si>
  <si>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</si>
  <si>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</si>
  <si>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</si>
  <si>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</si>
  <si>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</si>
  <si>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</si>
  <si>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</si>
  <si>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</si>
  <si>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</si>
  <si>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</si>
  <si>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</si>
  <si>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</si>
  <si>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</si>
  <si>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</si>
  <si>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</si>
  <si>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</si>
  <si>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</si>
  <si>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</si>
  <si>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</si>
  <si>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</si>
  <si>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</si>
  <si>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</si>
  <si>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</si>
  <si>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</si>
  <si>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</si>
  <si>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</si>
  <si>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</si>
  <si>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</si>
  <si>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</si>
  <si>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</si>
  <si>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</si>
  <si>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</si>
  <si>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</si>
  <si>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</si>
  <si>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</si>
  <si>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</si>
  <si>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</si>
  <si>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</si>
  <si>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</si>
  <si>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</si>
  <si>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</si>
  <si>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</si>
  <si>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</si>
  <si>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</si>
  <si>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</si>
  <si>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</si>
  <si>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</si>
  <si>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</si>
  <si>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</si>
  <si>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</si>
  <si>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</si>
  <si>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</si>
  <si>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</si>
  <si>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</si>
  <si>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</si>
  <si>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</si>
  <si>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</si>
  <si>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</si>
  <si>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</si>
  <si>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</si>
  <si>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</si>
  <si>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</si>
  <si>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</si>
  <si>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</si>
  <si>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</si>
  <si>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</si>
  <si>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</si>
  <si>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</si>
  <si>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</si>
  <si>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</si>
  <si>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</si>
  <si>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</si>
  <si>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</si>
  <si>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</si>
  <si>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</si>
  <si>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</si>
  <si>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</si>
  <si>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</si>
  <si>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</si>
  <si>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</si>
  <si>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</si>
  <si>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</si>
  <si>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</si>
  <si>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</si>
  <si>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</si>
  <si>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</si>
  <si>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</si>
  <si>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</si>
  <si>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</si>
  <si>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</si>
  <si>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</si>
  <si>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</si>
  <si>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</si>
  <si>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</si>
  <si>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</si>
  <si>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</si>
  <si>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</si>
  <si>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</si>
  <si>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</si>
  <si>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</si>
  <si>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</si>
  <si>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</si>
  <si>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</si>
  <si>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</si>
  <si>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</si>
  <si>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</si>
  <si>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</si>
  <si>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</si>
  <si>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</si>
  <si>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</si>
  <si>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</si>
  <si>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</si>
  <si>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</si>
  <si>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</si>
  <si>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</si>
  <si>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</si>
  <si>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</si>
  <si>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</si>
  <si>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</si>
  <si>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</si>
  <si>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</si>
  <si>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</si>
  <si>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</si>
  <si>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</si>
  <si>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</si>
  <si>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</si>
  <si>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</si>
  <si>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</si>
  <si>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</si>
  <si>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</si>
  <si>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</si>
  <si>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</si>
  <si>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</si>
  <si>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</si>
  <si>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</si>
  <si>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</si>
  <si>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</si>
  <si>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</si>
  <si>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</si>
  <si>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</si>
  <si>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</si>
  <si>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</si>
  <si>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</si>
  <si>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</si>
  <si>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</si>
  <si>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</si>
  <si>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</si>
  <si>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</si>
  <si>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</si>
  <si>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</si>
  <si>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</si>
  <si>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</si>
  <si>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</si>
  <si>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</si>
  <si>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</si>
  <si>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</si>
  <si>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</si>
  <si>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</si>
  <si>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</si>
  <si>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</si>
  <si>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</si>
  <si>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</si>
  <si>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</si>
  <si>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</si>
  <si>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</si>
  <si>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</si>
  <si>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</si>
  <si>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</si>
  <si>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</si>
  <si>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</si>
  <si>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</si>
  <si>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</si>
  <si>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</si>
  <si>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</si>
  <si>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</si>
  <si>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</si>
  <si>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</si>
  <si>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</si>
  <si>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</si>
  <si>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</si>
  <si>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</si>
  <si>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</si>
  <si>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</si>
  <si>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</si>
  <si>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</si>
  <si>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</si>
  <si>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</si>
  <si>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</si>
  <si>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</si>
  <si>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</si>
  <si>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</si>
  <si>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</si>
  <si>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</si>
  <si>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</si>
  <si>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</si>
  <si>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</si>
  <si>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</si>
  <si>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</si>
  <si>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</si>
  <si>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</si>
  <si>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</si>
  <si>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</si>
  <si>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</si>
  <si>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</si>
  <si>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</si>
  <si>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</si>
  <si>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</si>
  <si>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</si>
  <si>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</si>
  <si>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</si>
  <si>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</si>
  <si>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</si>
  <si>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</si>
  <si>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</si>
  <si>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</si>
  <si>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</si>
  <si>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</si>
  <si>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</si>
  <si>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</si>
  <si>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</si>
  <si>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</si>
  <si>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</si>
  <si>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</si>
  <si>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</si>
  <si>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</si>
  <si>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</si>
  <si>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</si>
  <si>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</si>
  <si>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</si>
  <si>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</si>
  <si>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</si>
  <si>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</si>
  <si>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</si>
  <si>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</si>
  <si>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</si>
  <si>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</si>
  <si>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</si>
  <si>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</si>
  <si>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</si>
  <si>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</si>
  <si>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</si>
  <si>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</si>
  <si>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</si>
  <si>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</si>
  <si>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</si>
  <si>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</si>
  <si>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</si>
  <si>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</si>
  <si>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</si>
  <si>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</si>
  <si>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</si>
  <si>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</si>
  <si>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</si>
  <si>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</si>
  <si>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</si>
  <si>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</si>
  <si>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</si>
  <si>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</si>
  <si>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</si>
  <si>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</si>
  <si>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</si>
  <si>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</si>
  <si>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</si>
  <si>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</si>
  <si>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</si>
  <si>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</si>
  <si>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</si>
  <si>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</si>
  <si>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</si>
  <si>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</si>
  <si>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</si>
  <si>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</si>
  <si>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</si>
  <si>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</si>
  <si>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</si>
  <si>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</si>
  <si>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</si>
  <si>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</si>
  <si>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</si>
  <si>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</si>
  <si>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</si>
  <si>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</si>
  <si>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</si>
  <si>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</si>
  <si>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</si>
  <si>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</si>
  <si>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</si>
  <si>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</si>
  <si>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</si>
  <si>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</si>
  <si>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</si>
  <si>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</si>
  <si>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</si>
  <si>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</si>
  <si>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</si>
  <si>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</si>
  <si>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</si>
  <si>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</si>
  <si>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</si>
  <si>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</si>
  <si>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</si>
  <si>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</si>
  <si>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</si>
  <si>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</si>
  <si>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</si>
  <si>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</si>
  <si>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</si>
  <si>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</si>
  <si>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</si>
  <si>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</si>
  <si>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</si>
  <si>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</si>
  <si>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</si>
  <si>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</si>
  <si>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</si>
  <si>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</si>
  <si>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</si>
  <si>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</si>
  <si>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</si>
  <si>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</si>
  <si>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</si>
  <si>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</si>
  <si>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</si>
  <si>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</si>
  <si>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</si>
  <si>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</si>
  <si>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</si>
  <si>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</si>
  <si>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</si>
  <si>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</si>
  <si>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</si>
  <si>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</si>
  <si>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</si>
  <si>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</si>
  <si>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</si>
  <si>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</si>
  <si>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</si>
  <si>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</si>
  <si>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</si>
  <si>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</si>
  <si>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</si>
  <si>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</si>
  <si>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</si>
  <si>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</si>
  <si>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</si>
  <si>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</si>
  <si>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</si>
  <si>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</si>
  <si>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</si>
  <si>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</si>
  <si>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</si>
  <si>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</si>
  <si>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</si>
  <si>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</si>
  <si>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</si>
  <si>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</si>
  <si>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</si>
  <si>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</si>
  <si>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</si>
  <si>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</si>
  <si>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</si>
  <si>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</si>
  <si>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</si>
  <si>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</si>
  <si>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</si>
  <si>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</si>
  <si>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</si>
  <si>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</si>
  <si>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</si>
  <si>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</si>
  <si>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</si>
  <si>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</si>
  <si>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</si>
  <si>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</si>
  <si>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</si>
  <si>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</si>
  <si>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</si>
  <si>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</si>
  <si>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</si>
  <si>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</si>
  <si>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</si>
  <si>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</si>
  <si>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</si>
  <si>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</si>
  <si>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</si>
  <si>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</si>
  <si>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</si>
  <si>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</si>
  <si>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</si>
  <si>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</si>
  <si>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</si>
  <si>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</si>
  <si>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</si>
  <si>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</si>
  <si>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</si>
  <si>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</si>
  <si>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</si>
  <si>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</si>
  <si>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</si>
  <si>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</si>
  <si>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</si>
  <si>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</si>
  <si>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</si>
  <si>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</si>
  <si>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</si>
  <si>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</si>
  <si>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</si>
  <si>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</si>
  <si>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</si>
  <si>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</si>
  <si>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</si>
  <si>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</si>
  <si>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</si>
  <si>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</si>
  <si>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</si>
  <si>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</si>
  <si>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</si>
  <si>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</si>
  <si>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</si>
  <si>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</si>
  <si>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</si>
  <si>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</si>
  <si>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</si>
  <si>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</si>
  <si>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</si>
  <si>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</si>
  <si>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</si>
  <si>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</si>
  <si>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</si>
  <si>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</si>
  <si>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</si>
  <si>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</si>
  <si>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</si>
  <si>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</si>
  <si>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</si>
  <si>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</si>
  <si>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</si>
  <si>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</si>
  <si>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</si>
  <si>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</si>
  <si>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</si>
  <si>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</si>
  <si>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</si>
  <si>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</si>
  <si>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</si>
  <si>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</si>
  <si>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</si>
  <si>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</si>
  <si>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</si>
  <si>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</si>
  <si>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</si>
  <si>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</si>
  <si>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</si>
  <si>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</si>
  <si>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</si>
  <si>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</si>
  <si>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</si>
  <si>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</si>
  <si>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</si>
  <si>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</si>
  <si>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</si>
  <si>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</si>
  <si>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</si>
  <si>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</si>
  <si>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</si>
  <si>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</si>
  <si>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</si>
  <si>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</si>
  <si>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</si>
  <si>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</si>
  <si>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</si>
  <si>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</si>
  <si>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</si>
  <si>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</si>
  <si>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</si>
  <si>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</si>
  <si>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</si>
  <si>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</si>
  <si>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</si>
  <si>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</si>
  <si>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</si>
  <si>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</si>
  <si>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</si>
  <si>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</si>
  <si>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</si>
  <si>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</si>
  <si>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</si>
  <si>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</si>
  <si>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</si>
  <si>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</si>
  <si>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</si>
  <si>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</si>
  <si>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</si>
  <si>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</si>
  <si>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</si>
  <si>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</si>
  <si>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</si>
  <si>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</si>
  <si>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</si>
  <si>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</si>
  <si>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</si>
  <si>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</si>
  <si>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</si>
  <si>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</si>
  <si>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</si>
  <si>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</si>
  <si>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</si>
  <si>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</si>
  <si>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</si>
  <si>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</si>
  <si>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</si>
  <si>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</si>
  <si>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</si>
  <si>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</si>
  <si>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</si>
  <si>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</si>
  <si>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</si>
  <si>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</si>
  <si>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</si>
  <si>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</si>
  <si>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</si>
  <si>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</si>
  <si>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</si>
  <si>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</si>
  <si>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</si>
  <si>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</si>
  <si>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</si>
  <si>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</si>
  <si>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</si>
  <si>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</si>
  <si>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</si>
  <si>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</si>
  <si>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</si>
  <si>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</si>
  <si>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</si>
  <si>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</si>
  <si>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</si>
  <si>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</si>
  <si>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</si>
  <si>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</si>
  <si>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</si>
  <si>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</si>
  <si>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</si>
  <si>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</si>
  <si>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</si>
  <si>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</si>
  <si>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</si>
  <si>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</si>
  <si>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</si>
  <si>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</si>
  <si>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</si>
  <si>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</si>
  <si>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</si>
  <si>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</si>
  <si>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</si>
  <si>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</si>
  <si>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</si>
  <si>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</si>
  <si>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</si>
  <si>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</si>
  <si>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</si>
  <si>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</si>
  <si>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</si>
  <si>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</si>
  <si>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</si>
  <si>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</si>
  <si>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</si>
  <si>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</si>
  <si>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</si>
  <si>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</si>
  <si>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</si>
  <si>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</si>
  <si>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</si>
  <si>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</si>
  <si>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</si>
  <si>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</si>
  <si>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</si>
  <si>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</si>
  <si>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</si>
  <si>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</si>
  <si>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</si>
  <si>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</si>
  <si>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</si>
  <si>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</si>
  <si>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</si>
  <si>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</si>
  <si>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</si>
  <si>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</si>
  <si>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</si>
  <si>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</si>
  <si>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</si>
  <si>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</si>
  <si>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</si>
  <si>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</si>
  <si>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</si>
  <si>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</si>
  <si>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</si>
  <si>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</si>
  <si>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</si>
  <si>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</si>
  <si>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</si>
  <si>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</si>
  <si>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</si>
  <si>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</si>
  <si>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</si>
  <si>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</si>
  <si>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</si>
  <si>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</si>
  <si>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</si>
  <si>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</si>
  <si>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</si>
  <si>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</si>
  <si>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</si>
  <si>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</si>
  <si>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</si>
  <si>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</si>
  <si>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</si>
  <si>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</si>
  <si>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</si>
  <si>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</si>
  <si>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</si>
  <si>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</si>
  <si>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</si>
  <si>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</si>
  <si>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</si>
  <si>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</si>
  <si>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</si>
  <si>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</si>
  <si>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</si>
  <si>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</si>
  <si>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</si>
  <si>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</si>
  <si>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</si>
  <si>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</si>
  <si>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</si>
  <si>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</si>
  <si>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</si>
  <si>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</si>
  <si>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</si>
  <si>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</si>
  <si>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</si>
  <si>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</si>
  <si>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</si>
  <si>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</si>
  <si>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</si>
  <si>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</si>
  <si>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</si>
  <si>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</si>
  <si>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</si>
  <si>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</si>
  <si>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</si>
  <si>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</si>
  <si>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</si>
  <si>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</si>
  <si>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</si>
  <si>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</si>
  <si>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</si>
  <si>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</si>
  <si>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</si>
  <si>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</si>
  <si>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</si>
  <si>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</si>
  <si>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</si>
  <si>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</si>
  <si>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</si>
  <si>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</si>
  <si>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</si>
  <si>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</si>
  <si>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</si>
  <si>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</si>
  <si>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</si>
  <si>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</si>
  <si>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</si>
  <si>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</si>
  <si>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</si>
  <si>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</si>
  <si>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</si>
  <si>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</si>
  <si>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</si>
  <si>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</si>
  <si>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</si>
  <si>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</si>
  <si>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</si>
  <si>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</si>
  <si>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</si>
  <si>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</si>
  <si>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</si>
  <si>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</si>
  <si>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</si>
  <si>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</si>
  <si>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</si>
  <si>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</si>
  <si>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</si>
  <si>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</si>
  <si>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</si>
  <si>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</si>
  <si>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</si>
  <si>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</si>
  <si>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</si>
  <si>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</si>
  <si>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</si>
  <si>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</si>
  <si>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</si>
  <si>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</si>
  <si>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</si>
  <si>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</si>
  <si>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</si>
  <si>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</si>
  <si>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</si>
  <si>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</si>
  <si>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</si>
  <si>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</si>
  <si>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</si>
  <si>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</si>
  <si>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</si>
  <si>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</si>
  <si>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</si>
  <si>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</si>
  <si>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</si>
  <si>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</si>
  <si>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</si>
  <si>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</si>
  <si>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</si>
  <si>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</si>
  <si>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</si>
  <si>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</si>
  <si>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</si>
  <si>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</si>
  <si>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</si>
  <si>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</si>
  <si>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</si>
  <si>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</si>
  <si>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</si>
  <si>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</si>
  <si>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</si>
  <si>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</si>
  <si>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</si>
  <si>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</si>
  <si>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</si>
  <si>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</si>
  <si>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</si>
  <si>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</si>
  <si>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</si>
  <si>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</si>
  <si>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</si>
  <si>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</si>
  <si>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</si>
  <si>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</si>
  <si>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</si>
  <si>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</si>
  <si>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</si>
  <si>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</si>
  <si>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</si>
  <si>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</si>
  <si>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</si>
  <si>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</si>
  <si>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</si>
  <si>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</si>
  <si>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</si>
  <si>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</si>
  <si>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</si>
  <si>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</si>
  <si>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</si>
  <si>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</si>
  <si>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</si>
  <si>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</si>
  <si>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</si>
  <si>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</si>
  <si>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</si>
  <si>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</si>
  <si>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</si>
  <si>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</si>
  <si>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</si>
  <si>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</si>
  <si>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</si>
  <si>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</si>
  <si>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</si>
  <si>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</si>
  <si>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</si>
  <si>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</si>
  <si>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</si>
  <si>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</si>
  <si>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</si>
  <si>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</si>
  <si>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</si>
  <si>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</si>
  <si>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</si>
  <si>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</si>
  <si>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</si>
  <si>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</si>
  <si>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</si>
  <si>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</si>
  <si>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</si>
  <si>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</si>
  <si>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</si>
  <si>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</si>
  <si>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</si>
  <si>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</si>
  <si>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</si>
  <si>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</si>
  <si>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</si>
  <si>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</si>
  <si>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</si>
  <si>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</si>
  <si>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</si>
  <si>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</si>
  <si>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</si>
  <si>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</si>
  <si>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</si>
  <si>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</si>
  <si>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</si>
  <si>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</si>
  <si>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</si>
  <si>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</si>
  <si>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</si>
  <si>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</si>
  <si>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</si>
  <si>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</si>
  <si>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</si>
  <si>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</si>
  <si>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</si>
  <si>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</si>
  <si>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</si>
  <si>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</si>
  <si>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</si>
  <si>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</si>
  <si>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</si>
  <si>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</si>
  <si>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</si>
  <si>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</si>
  <si>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</si>
  <si>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</si>
  <si>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</si>
  <si>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</si>
  <si>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</si>
  <si>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</si>
  <si>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</si>
  <si>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</si>
  <si>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</si>
  <si>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</si>
  <si>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</si>
  <si>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</si>
  <si>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</si>
  <si>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</si>
  <si>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</si>
  <si>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</si>
  <si>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</si>
  <si>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</si>
  <si>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</si>
  <si>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</si>
  <si>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</si>
  <si>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</si>
  <si>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</si>
  <si>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</si>
  <si>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</si>
  <si>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</si>
  <si>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</si>
  <si>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</si>
  <si>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</si>
  <si>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</si>
  <si>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</si>
  <si>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</si>
  <si>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</si>
  <si>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</si>
  <si>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</si>
  <si>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</si>
  <si>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</si>
  <si>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</si>
  <si>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</si>
  <si>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</si>
  <si>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</si>
  <si>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</si>
  <si>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</si>
  <si>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</si>
  <si>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</si>
  <si>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</si>
  <si>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</si>
  <si>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</si>
  <si>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</si>
  <si>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</si>
  <si>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</si>
  <si>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</si>
  <si>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</si>
  <si>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</si>
  <si>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</si>
  <si>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</si>
  <si>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</si>
  <si>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</si>
  <si>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</si>
  <si>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</si>
  <si>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</si>
  <si>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</si>
  <si>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</si>
  <si>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</si>
  <si>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</si>
  <si>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</si>
  <si>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</si>
  <si>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</si>
  <si>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</si>
  <si>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</si>
  <si>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</si>
  <si>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</si>
  <si>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</si>
  <si>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</si>
  <si>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</si>
  <si>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</si>
  <si>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</si>
  <si>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</si>
  <si>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</si>
  <si>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</si>
  <si>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</si>
  <si>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</si>
  <si>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</si>
  <si>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</si>
  <si>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</si>
  <si>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</si>
  <si>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</si>
  <si>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</si>
  <si>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</si>
  <si>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</si>
  <si>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</si>
  <si>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</si>
  <si>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</si>
  <si>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</si>
  <si>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</si>
  <si>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</si>
  <si>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</si>
  <si>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</si>
  <si>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</si>
  <si>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</si>
  <si>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</si>
  <si>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</si>
  <si>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</si>
  <si>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</si>
  <si>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</si>
  <si>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</si>
  <si>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</si>
  <si>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</si>
  <si>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</si>
  <si>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</si>
  <si>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</si>
  <si>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</si>
  <si>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</si>
  <si>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</si>
  <si>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</si>
  <si>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</si>
  <si>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</si>
  <si>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</si>
  <si>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</si>
  <si>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</si>
  <si>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</si>
  <si>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</si>
  <si>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</si>
  <si>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</si>
  <si>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</si>
  <si>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</si>
  <si>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</si>
  <si>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</si>
  <si>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</si>
  <si>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</si>
  <si>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</si>
  <si>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</si>
  <si>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</si>
  <si>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</si>
  <si>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</si>
  <si>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</si>
  <si>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</si>
  <si>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</si>
  <si>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</si>
  <si>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</si>
  <si>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</si>
  <si>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</si>
  <si>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</si>
  <si>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</si>
  <si>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</si>
  <si>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</si>
  <si>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</si>
  <si>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</si>
  <si>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</si>
  <si>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</si>
  <si>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</si>
  <si>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</si>
  <si>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</si>
  <si>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</si>
  <si>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</si>
  <si>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</si>
  <si>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</si>
  <si>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</si>
  <si>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</si>
  <si>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</si>
  <si>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</si>
  <si>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</si>
  <si>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</si>
  <si>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</si>
  <si>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</si>
  <si>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</si>
  <si>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</si>
  <si>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</si>
  <si>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</si>
  <si>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</si>
  <si>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</si>
  <si>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</si>
  <si>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</si>
  <si>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</si>
  <si>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</si>
  <si>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</si>
  <si>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</si>
  <si>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</si>
  <si>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</si>
  <si>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</si>
  <si>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</si>
  <si>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</si>
  <si>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</si>
  <si>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</si>
  <si>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</si>
  <si>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</si>
  <si>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</si>
  <si>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</si>
  <si>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</si>
  <si>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</si>
  <si>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</si>
  <si>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</si>
  <si>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</si>
  <si>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</si>
  <si>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</si>
  <si>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</si>
  <si>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</si>
  <si>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</si>
  <si>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</si>
  <si>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</si>
  <si>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</si>
  <si>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</si>
  <si>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</si>
  <si>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</si>
  <si>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</si>
  <si>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</si>
  <si>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</si>
  <si>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</si>
  <si>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</si>
  <si>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</si>
  <si>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</si>
  <si>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</si>
  <si>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</si>
  <si>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</si>
  <si>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</si>
  <si>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</si>
  <si>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</si>
  <si>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</si>
  <si>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</si>
  <si>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</si>
  <si>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</si>
  <si>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</si>
  <si>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</si>
  <si>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</si>
  <si>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</si>
  <si>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</si>
  <si>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</si>
  <si>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</si>
  <si>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</si>
  <si>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</si>
  <si>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</si>
  <si>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</si>
  <si>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</si>
  <si>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</si>
  <si>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</si>
  <si>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</si>
  <si>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</si>
  <si>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</si>
  <si>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</si>
  <si>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</si>
  <si>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</si>
  <si>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</si>
  <si>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</si>
  <si>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</si>
  <si>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</si>
  <si>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</si>
  <si>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</si>
  <si>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</si>
  <si>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</si>
  <si>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</si>
  <si>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</si>
  <si>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</si>
  <si>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</si>
  <si>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</si>
  <si>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</si>
  <si>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</si>
  <si>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</si>
  <si>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</si>
  <si>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</si>
  <si>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</si>
  <si>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</si>
  <si>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</si>
  <si>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</si>
  <si>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</si>
  <si>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</si>
  <si>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</si>
  <si>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</si>
  <si>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</si>
  <si>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</si>
  <si>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</si>
  <si>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</si>
  <si>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</si>
  <si>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</si>
  <si>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</si>
  <si>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</si>
  <si>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</si>
  <si>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</si>
  <si>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</si>
  <si>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</si>
  <si>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</si>
  <si>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</si>
  <si>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</si>
  <si>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</si>
  <si>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</si>
  <si>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</si>
  <si>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</si>
  <si>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</si>
  <si>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</si>
  <si>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</si>
  <si>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</si>
  <si>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</si>
  <si>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</si>
  <si>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</si>
  <si>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</si>
  <si>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</si>
  <si>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</si>
  <si>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</si>
  <si>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</si>
  <si>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</si>
  <si>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</si>
  <si>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</si>
  <si>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</si>
  <si>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</si>
  <si>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</si>
  <si>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</si>
  <si>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</si>
  <si>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</si>
  <si>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</si>
  <si>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</si>
  <si>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</si>
  <si>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</si>
  <si>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</si>
  <si>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</si>
  <si>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</si>
  <si>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</si>
  <si>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</si>
  <si>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</si>
  <si>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</si>
  <si>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</si>
  <si>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</si>
  <si>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</si>
  <si>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</si>
  <si>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</si>
  <si>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</si>
  <si>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</si>
  <si>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</si>
  <si>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</si>
  <si>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</si>
  <si>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</si>
  <si>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</si>
  <si>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</si>
  <si>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</si>
  <si>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</si>
  <si>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</si>
  <si>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</si>
  <si>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</si>
  <si>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</si>
  <si>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</si>
  <si>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</si>
  <si>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</si>
  <si>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</si>
  <si>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</si>
  <si>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</si>
  <si>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</si>
  <si>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</si>
  <si>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</si>
  <si>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</si>
  <si>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</si>
  <si>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</si>
  <si>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</si>
  <si>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</si>
  <si>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</si>
  <si>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</si>
  <si>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</si>
  <si>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</si>
  <si>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</si>
  <si>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</si>
  <si>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</si>
  <si>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</si>
  <si>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</si>
  <si>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</si>
  <si>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</si>
  <si>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</si>
  <si>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</si>
  <si>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</si>
  <si>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</si>
  <si>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</si>
  <si>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</si>
  <si>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</si>
  <si>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</si>
  <si>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</si>
  <si>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</si>
  <si>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</si>
  <si>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</si>
  <si>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</si>
  <si>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</si>
  <si>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</si>
  <si>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</si>
  <si>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</si>
  <si>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</si>
  <si>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</si>
  <si>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</si>
  <si>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</si>
  <si>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</si>
  <si>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</si>
  <si>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</si>
  <si>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</si>
  <si>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</si>
  <si>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</si>
  <si>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</si>
  <si>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</si>
  <si>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</si>
  <si>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</si>
  <si>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</si>
  <si>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</si>
  <si>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</si>
  <si>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</si>
  <si>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</si>
  <si>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</si>
  <si>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</si>
  <si>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</si>
  <si>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</si>
  <si>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</si>
  <si>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</si>
  <si>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</si>
  <si>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</si>
  <si>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</si>
  <si>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</si>
  <si>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</si>
  <si>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</si>
  <si>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</si>
  <si>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</si>
  <si>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</si>
  <si>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</si>
  <si>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</si>
  <si>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</si>
  <si>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</si>
  <si>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</si>
  <si>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</si>
  <si>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</si>
  <si>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</si>
  <si>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</si>
  <si>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</si>
  <si>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</si>
  <si>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</si>
  <si>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</si>
  <si>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</si>
  <si>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</si>
  <si>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</si>
  <si>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</si>
  <si>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</si>
  <si>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</si>
  <si>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</si>
  <si>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</si>
  <si>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</si>
  <si>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</si>
  <si>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</si>
  <si>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</si>
  <si>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</si>
  <si>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</si>
  <si>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</si>
  <si>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</si>
  <si>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</si>
  <si>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</si>
  <si>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</si>
  <si>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</si>
  <si>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</si>
  <si>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</si>
  <si>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</si>
  <si>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</si>
  <si>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</si>
  <si>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</si>
  <si>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</si>
  <si>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</si>
  <si>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</si>
  <si>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</si>
  <si>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</si>
  <si>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</si>
  <si>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</si>
  <si>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</si>
  <si>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</si>
  <si>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</si>
  <si>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</si>
  <si>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</si>
  <si>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</si>
  <si>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</si>
  <si>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</si>
  <si>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</si>
  <si>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</si>
  <si>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</si>
  <si>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</si>
  <si>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</si>
  <si>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</si>
  <si>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</si>
  <si>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</si>
  <si>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</si>
  <si>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</si>
  <si>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</si>
  <si>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</si>
  <si>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</si>
  <si>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</si>
  <si>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</si>
  <si>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</si>
  <si>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</si>
  <si>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</si>
  <si>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</si>
  <si>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</si>
  <si>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</si>
  <si>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</si>
  <si>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</si>
  <si>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</si>
  <si>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</si>
  <si>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</si>
  <si>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</si>
  <si>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</si>
  <si>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</si>
  <si>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</si>
  <si>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</si>
  <si>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</si>
  <si>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</si>
  <si>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</si>
  <si>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</si>
  <si>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</si>
  <si>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</si>
  <si>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</si>
  <si>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</si>
  <si>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</si>
  <si>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</si>
  <si>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</si>
  <si>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</si>
  <si>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</si>
  <si>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</si>
  <si>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</si>
  <si>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</si>
  <si>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</si>
  <si>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</si>
  <si>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</si>
  <si>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</si>
  <si>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</si>
  <si>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</si>
  <si>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</si>
  <si>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</si>
  <si>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</si>
  <si>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</si>
  <si>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</si>
  <si>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</si>
  <si>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</si>
  <si>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</si>
  <si>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</si>
  <si>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</si>
  <si>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</si>
  <si>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</si>
  <si>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</si>
  <si>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</si>
  <si>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</si>
  <si>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</si>
  <si>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</si>
  <si>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</si>
  <si>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</si>
  <si>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</si>
  <si>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</si>
  <si>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</si>
  <si>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</si>
  <si>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</si>
  <si>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</si>
  <si>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</si>
  <si>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</si>
  <si>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</si>
  <si>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</si>
  <si>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</si>
  <si>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</si>
  <si>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</si>
  <si>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</si>
  <si>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</si>
  <si>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</si>
  <si>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</si>
  <si>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</si>
  <si>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</si>
  <si>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</si>
  <si>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</si>
  <si>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</si>
  <si>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</si>
  <si>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</si>
  <si>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</si>
  <si>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</si>
  <si>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</si>
  <si>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</si>
  <si>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</si>
  <si>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</si>
  <si>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</si>
  <si>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</si>
  <si>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</si>
  <si>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</si>
  <si>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</si>
  <si>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</si>
  <si>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</si>
  <si>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</si>
  <si>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</si>
  <si>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</si>
  <si>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</si>
  <si>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</si>
  <si>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</si>
  <si>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</si>
  <si>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</si>
  <si>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</si>
  <si>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</si>
  <si>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</si>
  <si>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</si>
  <si>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</si>
  <si>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</si>
  <si>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</si>
  <si>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</si>
  <si>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</si>
  <si>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</si>
  <si>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</si>
  <si>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</si>
  <si>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</si>
  <si>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</si>
  <si>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</si>
  <si>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</si>
  <si>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</si>
  <si>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</si>
  <si>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</si>
  <si>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</si>
  <si>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</si>
  <si>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</si>
  <si>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</si>
  <si>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</si>
  <si>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</si>
  <si>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</si>
  <si>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</si>
  <si>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</si>
  <si>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</si>
  <si>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</si>
  <si>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</si>
  <si>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</si>
  <si>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</si>
  <si>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</si>
  <si>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</si>
  <si>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</si>
  <si>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</si>
  <si>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</si>
  <si>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</si>
  <si>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</si>
  <si>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</si>
  <si>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</si>
  <si>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</si>
  <si>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</si>
  <si>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</si>
  <si>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</si>
  <si>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</si>
  <si>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</si>
  <si>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</si>
  <si>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</si>
  <si>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</si>
  <si>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</si>
  <si>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</si>
  <si>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</si>
  <si>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</si>
  <si>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</si>
  <si>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</si>
  <si>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</si>
  <si>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</si>
  <si>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</si>
  <si>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</si>
  <si>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</si>
  <si>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</si>
  <si>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</si>
  <si>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</si>
  <si>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</si>
  <si>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</si>
  <si>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</si>
  <si>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</si>
  <si>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</si>
  <si>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</si>
  <si>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</si>
  <si>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</si>
  <si>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</si>
  <si>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</si>
  <si>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</si>
  <si>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</si>
  <si>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</si>
  <si>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</si>
  <si>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</si>
  <si>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</si>
  <si>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</si>
  <si>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</si>
  <si>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</si>
  <si>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</si>
  <si>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</si>
  <si>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</si>
  <si>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</si>
  <si>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</si>
  <si>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</si>
  <si>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</si>
  <si>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</si>
  <si>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</si>
  <si>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</si>
  <si>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</si>
  <si>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</si>
  <si>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</si>
  <si>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</si>
  <si>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</si>
  <si>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</si>
  <si>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</si>
  <si>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</si>
  <si>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</si>
  <si>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</si>
  <si>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</si>
  <si>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</si>
  <si>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</si>
  <si>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</si>
  <si>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</si>
  <si>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</si>
  <si>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</si>
  <si>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</si>
  <si>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</si>
  <si>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</si>
  <si>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</si>
  <si>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</si>
  <si>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</si>
  <si>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</si>
  <si>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</si>
  <si>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</si>
  <si>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</si>
  <si>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</si>
  <si>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</si>
  <si>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</si>
  <si>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</si>
  <si>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</si>
  <si>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</si>
  <si>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</si>
  <si>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</si>
  <si>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</si>
  <si>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</si>
  <si>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</si>
  <si>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</si>
  <si>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</si>
  <si>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</si>
  <si>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</si>
  <si>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</si>
  <si>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</si>
  <si>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</si>
  <si>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</si>
  <si>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</si>
  <si>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</si>
  <si>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</si>
  <si>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</si>
  <si>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</si>
  <si>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</si>
  <si>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</si>
  <si>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</si>
  <si>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</si>
  <si>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</si>
  <si>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</si>
  <si>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</si>
  <si>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</si>
  <si>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</si>
  <si>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</si>
  <si>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</si>
  <si>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</si>
  <si>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</si>
  <si>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</si>
  <si>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</si>
  <si>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</si>
  <si>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</si>
  <si>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</si>
  <si>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</si>
  <si>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</si>
  <si>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</si>
  <si>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</si>
  <si>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</si>
  <si>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</si>
  <si>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</si>
  <si>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</si>
  <si>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</si>
  <si>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</si>
  <si>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</si>
  <si>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</si>
  <si>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</si>
  <si>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</si>
  <si>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</si>
  <si>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</si>
  <si>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</si>
  <si>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</si>
  <si>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</si>
  <si>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</si>
  <si>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</si>
  <si>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</si>
  <si>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</si>
  <si>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</si>
  <si>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</si>
  <si>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</si>
  <si>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</si>
  <si>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</si>
  <si>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</si>
  <si>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</si>
  <si>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</si>
  <si>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</si>
  <si>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</si>
  <si>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</si>
  <si>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</si>
  <si>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</si>
  <si>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</si>
  <si>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</si>
  <si>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</si>
  <si>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</si>
  <si>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</si>
  <si>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</si>
  <si>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</si>
  <si>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</si>
  <si>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</si>
  <si>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</si>
  <si>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</si>
  <si>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</si>
  <si>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</si>
  <si>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</si>
  <si>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</si>
  <si>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</si>
  <si>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</si>
  <si>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</si>
  <si>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</si>
  <si>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</si>
  <si>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</si>
  <si>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</si>
  <si>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</si>
  <si>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</si>
  <si>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</si>
  <si>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</si>
  <si>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</si>
  <si>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</si>
  <si>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</si>
  <si>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</si>
  <si>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</si>
  <si>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</si>
  <si>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</si>
  <si>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</si>
  <si>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</si>
  <si>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</si>
  <si>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</si>
  <si>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</si>
  <si>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</si>
  <si>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</si>
  <si>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</si>
  <si>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</si>
  <si>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</si>
  <si>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</si>
  <si>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</si>
  <si>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</si>
  <si>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</si>
  <si>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</si>
  <si>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</si>
  <si>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</si>
  <si>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</si>
  <si>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</si>
  <si>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</si>
  <si>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</si>
  <si>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</si>
  <si>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</si>
  <si>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</si>
  <si>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</si>
  <si>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</si>
  <si>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</si>
  <si>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</si>
  <si>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</si>
  <si>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</si>
  <si>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</si>
  <si>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</si>
  <si>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</si>
  <si>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</si>
  <si>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</si>
  <si>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</si>
  <si>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</si>
  <si>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</si>
  <si>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</si>
  <si>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</si>
  <si>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</si>
  <si>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</si>
  <si>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</si>
  <si>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</si>
  <si>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</si>
  <si>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</si>
  <si>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</si>
  <si>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</si>
  <si>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</si>
  <si>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</si>
  <si>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</si>
  <si>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</si>
  <si>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</si>
  <si>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</si>
  <si>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</si>
  <si>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</si>
  <si>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</si>
  <si>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</si>
  <si>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</si>
  <si>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</si>
  <si>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</si>
  <si>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</si>
  <si>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</si>
  <si>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</si>
  <si>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</si>
  <si>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</si>
  <si>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</si>
  <si>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</si>
  <si>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</si>
  <si>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</si>
  <si>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</si>
  <si>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</si>
  <si>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</si>
  <si>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</si>
  <si>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</si>
  <si>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</si>
  <si>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</si>
  <si>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</si>
  <si>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</si>
  <si>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</si>
  <si>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</si>
  <si>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</si>
  <si>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</si>
  <si>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</si>
  <si>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</si>
  <si>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</si>
  <si>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</si>
  <si>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</si>
  <si>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</si>
  <si>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</si>
  <si>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</si>
  <si>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</si>
  <si>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</si>
  <si>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</si>
  <si>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</si>
  <si>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</si>
  <si>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</si>
  <si>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</si>
  <si>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</si>
  <si>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</si>
  <si>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</si>
  <si>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</si>
  <si>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</si>
  <si>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</si>
  <si>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</si>
  <si>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</si>
  <si>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</si>
  <si>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</si>
  <si>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</si>
  <si>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</si>
  <si>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</si>
  <si>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</si>
  <si>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</si>
  <si>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</si>
  <si>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</si>
  <si>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</si>
  <si>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</si>
  <si>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</si>
  <si>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</si>
  <si>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</si>
  <si>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</si>
  <si>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</si>
  <si>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</si>
  <si>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</si>
  <si>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</si>
  <si>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</si>
  <si>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</si>
  <si>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</si>
  <si>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</si>
  <si>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</si>
  <si>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</si>
  <si>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</si>
  <si>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</si>
  <si>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</si>
  <si>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</si>
  <si>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</si>
  <si>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</si>
  <si>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</si>
  <si>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</si>
  <si>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</si>
  <si>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</si>
  <si>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</si>
  <si>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</si>
  <si>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</si>
  <si>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</si>
  <si>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</si>
  <si>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</si>
  <si>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</si>
  <si>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</si>
  <si>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</si>
  <si>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</si>
  <si>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</si>
  <si>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</si>
  <si>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</si>
  <si>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</si>
  <si>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</si>
  <si>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</si>
  <si>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</si>
  <si>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</si>
  <si>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</si>
  <si>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</si>
  <si>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</si>
  <si>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</si>
  <si>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</si>
  <si>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</si>
  <si>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</si>
  <si>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</si>
  <si>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</si>
  <si>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</si>
  <si>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</si>
  <si>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</si>
  <si>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</si>
  <si>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</si>
  <si>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</si>
  <si>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</si>
  <si>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</si>
  <si>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</si>
  <si>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</si>
  <si>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</si>
  <si>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</si>
  <si>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</si>
  <si>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</si>
  <si>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</si>
  <si>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</si>
  <si>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</si>
  <si>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</si>
  <si>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</si>
  <si>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</si>
  <si>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</si>
  <si>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</si>
  <si>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</si>
  <si>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</si>
  <si>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</si>
  <si>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</si>
  <si>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</si>
  <si>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</si>
  <si>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</si>
  <si>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</si>
  <si>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</si>
  <si>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</si>
  <si>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</si>
  <si>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</si>
  <si>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</si>
  <si>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</si>
  <si>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</si>
  <si>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</si>
  <si>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</si>
  <si>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</si>
  <si>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</si>
  <si>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</si>
  <si>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</si>
  <si>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</si>
  <si>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</si>
  <si>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</si>
  <si>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</si>
  <si>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</si>
  <si>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</si>
  <si>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</si>
  <si>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</si>
  <si>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</si>
  <si>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</si>
  <si>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</si>
  <si>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</si>
  <si>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</si>
  <si>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</si>
  <si>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</si>
  <si>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</si>
  <si>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</si>
  <si>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</si>
  <si>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</si>
  <si>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</si>
  <si>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</si>
  <si>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</si>
  <si>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</si>
  <si>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</si>
  <si>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</si>
  <si>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</si>
  <si>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</si>
  <si>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</si>
  <si>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</si>
  <si>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</si>
  <si>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</si>
  <si>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</si>
  <si>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</si>
  <si>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</si>
  <si>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</si>
  <si>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</si>
  <si>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</si>
  <si>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</si>
  <si>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</si>
  <si>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</si>
  <si>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</si>
  <si>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</si>
  <si>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</si>
  <si>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</si>
  <si>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</si>
  <si>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</si>
  <si>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</si>
  <si>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</si>
  <si>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</si>
  <si>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</si>
  <si>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</si>
  <si>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</si>
  <si>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</si>
  <si>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</si>
  <si>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</si>
  <si>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</si>
  <si>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</si>
  <si>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</si>
  <si>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</si>
  <si>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</si>
  <si>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</si>
  <si>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</si>
  <si>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</si>
  <si>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</si>
  <si>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</si>
  <si>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</si>
  <si>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</si>
  <si>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</si>
  <si>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</si>
  <si>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</si>
  <si>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</si>
  <si>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</si>
  <si>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</si>
  <si>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</si>
  <si>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</si>
  <si>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</si>
  <si>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</si>
  <si>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</si>
  <si>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</si>
  <si>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</si>
  <si>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</si>
  <si>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</si>
  <si>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</si>
  <si>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</si>
  <si>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</si>
  <si>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</si>
  <si>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</si>
  <si>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</si>
  <si>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</si>
  <si>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</si>
  <si>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</si>
  <si>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</si>
  <si>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</si>
  <si>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</si>
  <si>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</si>
  <si>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</si>
  <si>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</si>
  <si>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</si>
  <si>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</si>
  <si>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</si>
  <si>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</si>
  <si>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</si>
  <si>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</si>
  <si>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</si>
  <si>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</si>
  <si>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</si>
  <si>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</si>
  <si>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</si>
  <si>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</si>
  <si>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</si>
  <si>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</si>
  <si>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</si>
  <si>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</si>
  <si>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</si>
  <si>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</si>
  <si>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</si>
  <si>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</si>
  <si>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</si>
  <si>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</si>
  <si>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</si>
  <si>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</si>
  <si>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</si>
  <si>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</si>
  <si>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</si>
  <si>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</si>
  <si>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</si>
  <si>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</si>
  <si>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</si>
  <si>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</si>
  <si>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</si>
  <si>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</si>
  <si>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</si>
  <si>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</si>
  <si>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</si>
  <si>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</si>
  <si>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</si>
  <si>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</si>
  <si>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</si>
  <si>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</si>
  <si>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</si>
  <si>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</si>
  <si>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</si>
  <si>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</si>
  <si>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</si>
  <si>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</si>
  <si>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</si>
  <si>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</si>
  <si>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</si>
  <si>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</si>
  <si>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</si>
  <si>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</si>
  <si>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</si>
  <si>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</si>
  <si>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</si>
  <si>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</si>
  <si>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</si>
  <si>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</si>
  <si>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</si>
  <si>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</si>
  <si>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</si>
  <si>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</si>
  <si>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</si>
  <si>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</si>
  <si>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</si>
  <si>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</si>
  <si>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</si>
  <si>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</si>
  <si>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</si>
  <si>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</si>
  <si>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</si>
  <si>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</si>
  <si>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</si>
  <si>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</si>
  <si>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</si>
  <si>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</si>
  <si>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</si>
  <si>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</si>
  <si>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</si>
  <si>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</si>
  <si>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</si>
  <si>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</si>
  <si>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</si>
  <si>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</si>
  <si>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</si>
  <si>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</si>
  <si>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</si>
  <si>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</si>
  <si>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</si>
  <si>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</si>
  <si>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</si>
  <si>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</si>
  <si>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</si>
  <si>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</si>
  <si>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</si>
  <si>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</si>
  <si>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</si>
  <si>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</si>
  <si>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</si>
  <si>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</si>
  <si>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</si>
  <si>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</si>
  <si>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</si>
  <si>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</si>
  <si>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</si>
  <si>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</si>
  <si>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</si>
  <si>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</si>
  <si>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</si>
  <si>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</si>
  <si>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</si>
  <si>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</si>
  <si>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</si>
  <si>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</si>
  <si>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</si>
  <si>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</si>
  <si>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</si>
  <si>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</si>
  <si>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</si>
  <si>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</si>
  <si>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</si>
  <si>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</si>
  <si>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</si>
  <si>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</si>
  <si>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</si>
  <si>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</si>
  <si>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</si>
  <si>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</si>
  <si>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</si>
  <si>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</si>
  <si>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</si>
  <si>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</si>
  <si>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</si>
  <si>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</si>
  <si>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</si>
  <si>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</si>
  <si>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</si>
  <si>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</si>
  <si>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</si>
  <si>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</si>
  <si>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</si>
  <si>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</si>
  <si>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</si>
  <si>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</si>
  <si>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</si>
  <si>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</si>
  <si>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</si>
  <si>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</si>
  <si>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</si>
  <si>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</si>
  <si>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</si>
  <si>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</si>
  <si>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</si>
  <si>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</si>
  <si>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</si>
  <si>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</si>
  <si>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</si>
  <si>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</si>
  <si>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</si>
  <si>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</si>
  <si>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</si>
  <si>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</si>
  <si>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</si>
  <si>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</si>
  <si>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</si>
  <si>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</si>
  <si>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</si>
  <si>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</si>
  <si>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</si>
  <si>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</si>
  <si>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</si>
  <si>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</si>
  <si>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</si>
  <si>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</si>
  <si>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</si>
  <si>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</si>
  <si>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</si>
  <si>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</si>
  <si>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</si>
  <si>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</si>
  <si>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</si>
  <si>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</si>
  <si>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</si>
  <si>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</si>
  <si>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</si>
  <si>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</si>
  <si>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</si>
  <si>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</si>
  <si>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</si>
  <si>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</si>
  <si>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</si>
  <si>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</si>
  <si>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</si>
  <si>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</si>
  <si>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</si>
  <si>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</si>
  <si>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</si>
  <si>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</si>
  <si>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</si>
  <si>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</si>
  <si>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</si>
  <si>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</si>
  <si>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</si>
  <si>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</si>
  <si>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</si>
  <si>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</si>
  <si>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</si>
  <si>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</si>
  <si>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</si>
  <si>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</si>
  <si>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</si>
  <si>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</si>
  <si>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</si>
  <si>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</si>
  <si>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</si>
  <si>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</si>
  <si>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</si>
  <si>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</si>
  <si>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</si>
  <si>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</si>
  <si>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</si>
  <si>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</si>
  <si>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</si>
  <si>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</si>
  <si>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</si>
  <si>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</si>
  <si>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</si>
  <si>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</si>
  <si>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</si>
  <si>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</si>
  <si>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</si>
  <si>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</si>
  <si>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</si>
  <si>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</si>
  <si>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</si>
  <si>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</si>
  <si>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</si>
  <si>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</si>
  <si>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</si>
  <si>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</si>
  <si>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</si>
  <si>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</si>
  <si>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</si>
  <si>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</si>
  <si>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</si>
  <si>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</si>
  <si>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</si>
  <si>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</si>
  <si>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</si>
  <si>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</si>
  <si>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</si>
  <si>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</si>
  <si>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</si>
  <si>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</si>
  <si>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</si>
  <si>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</si>
  <si>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</si>
  <si>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</si>
  <si>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</si>
  <si>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</si>
  <si>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</si>
  <si>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</si>
  <si>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</si>
  <si>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</si>
  <si>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</si>
  <si>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</si>
  <si>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</si>
  <si>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</si>
  <si>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</si>
  <si>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</si>
  <si>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</si>
  <si>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</si>
  <si>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</si>
  <si>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</si>
  <si>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</si>
  <si>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</si>
  <si>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</si>
  <si>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</si>
  <si>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</si>
  <si>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</si>
  <si>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</si>
  <si>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</si>
  <si>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</si>
  <si>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</si>
  <si>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</si>
  <si>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</si>
  <si>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</si>
  <si>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</si>
  <si>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</si>
  <si>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</si>
  <si>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</si>
  <si>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</si>
  <si>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</si>
  <si>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</si>
  <si>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</si>
  <si>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</si>
  <si>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</si>
  <si>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</si>
  <si>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</si>
  <si>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</si>
  <si>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</si>
  <si>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</si>
  <si>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</si>
  <si>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</si>
  <si>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</si>
  <si>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</si>
  <si>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</si>
  <si>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</si>
  <si>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</si>
  <si>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</si>
  <si>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</si>
  <si>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</si>
  <si>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</si>
  <si>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</si>
  <si>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</si>
  <si>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</si>
  <si>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</si>
  <si>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</si>
  <si>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</si>
  <si>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</si>
  <si>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</si>
  <si>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</si>
  <si>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</si>
  <si>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</si>
  <si>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</si>
  <si>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</si>
  <si>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</si>
  <si>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</si>
  <si>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</si>
  <si>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</si>
  <si>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</si>
  <si>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</si>
  <si>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</si>
  <si>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</si>
  <si>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</si>
  <si>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</si>
  <si>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</si>
  <si>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</si>
  <si>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</si>
  <si>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</si>
  <si>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</si>
  <si>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</si>
  <si>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</si>
  <si>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</si>
  <si>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</si>
  <si>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</si>
  <si>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</si>
  <si>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</si>
  <si>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</si>
  <si>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</si>
  <si>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</si>
  <si>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</si>
  <si>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</si>
  <si>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</si>
  <si>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</si>
  <si>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</si>
  <si>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</si>
  <si>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</si>
  <si>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</si>
  <si>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</si>
  <si>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</si>
  <si>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</si>
  <si>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</si>
  <si>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</si>
  <si>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</si>
  <si>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</si>
  <si>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</si>
  <si>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</si>
  <si>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</si>
  <si>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</si>
  <si>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</si>
  <si>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</si>
  <si>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</si>
  <si>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</si>
  <si>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</si>
  <si>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</si>
  <si>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</si>
  <si>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</si>
  <si>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</si>
  <si>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</si>
  <si>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</si>
  <si>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</si>
  <si>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</si>
  <si>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</si>
  <si>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</si>
  <si>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</si>
  <si>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</si>
  <si>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</si>
  <si>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</si>
  <si>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</si>
  <si>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</si>
  <si>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</si>
  <si>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</si>
  <si>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</si>
  <si>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</si>
  <si>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</si>
  <si>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</si>
  <si>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</si>
  <si>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</si>
  <si>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</si>
  <si>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</si>
  <si>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</si>
  <si>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</si>
  <si>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</si>
  <si>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</si>
  <si>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</si>
  <si>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</si>
  <si>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</si>
  <si>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</si>
  <si>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</si>
  <si>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</si>
  <si>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</si>
  <si>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</si>
  <si>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</si>
  <si>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</si>
  <si>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</si>
  <si>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</si>
  <si>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</si>
  <si>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</si>
  <si>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</si>
  <si>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</si>
  <si>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</si>
  <si>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</si>
  <si>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</si>
  <si>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</si>
  <si>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</si>
  <si>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</si>
  <si>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</si>
  <si>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</si>
  <si>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</si>
  <si>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</si>
  <si>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</si>
  <si>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</si>
  <si>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</si>
  <si>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</si>
  <si>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</si>
  <si>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</si>
  <si>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</si>
  <si>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</si>
  <si>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</si>
  <si>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</si>
  <si>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</si>
  <si>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</si>
  <si>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</si>
  <si>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</si>
  <si>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</si>
  <si>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</si>
  <si>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</si>
  <si>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</si>
  <si>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</si>
  <si>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</si>
  <si>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</si>
  <si>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</si>
  <si>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</si>
  <si>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</si>
  <si>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</si>
  <si>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</si>
  <si>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</si>
  <si>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</si>
  <si>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</si>
  <si>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</si>
  <si>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</si>
  <si>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</si>
  <si>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</si>
  <si>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</si>
  <si>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</si>
  <si>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</si>
  <si>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</si>
  <si>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</si>
  <si>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</si>
  <si>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</si>
  <si>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</si>
  <si>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</si>
  <si>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</si>
  <si>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</si>
  <si>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</si>
  <si>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</si>
  <si>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</si>
  <si>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</si>
  <si>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</si>
  <si>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</si>
  <si>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</si>
  <si>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</si>
  <si>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</si>
  <si>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</si>
  <si>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</si>
  <si>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</si>
  <si>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</si>
  <si>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</si>
  <si>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</si>
  <si>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</si>
  <si>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</si>
  <si>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</si>
  <si>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</si>
  <si>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</si>
  <si>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</si>
  <si>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</si>
  <si>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</si>
  <si>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</si>
  <si>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</si>
  <si>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</si>
  <si>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</si>
  <si>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</si>
  <si>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</si>
  <si>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</si>
  <si>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</si>
  <si>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</si>
  <si>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</si>
  <si>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</si>
  <si>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</si>
  <si>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</si>
  <si>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</si>
  <si>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</si>
  <si>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</si>
  <si>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</si>
  <si>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</si>
  <si>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</si>
  <si>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</si>
  <si>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</si>
  <si>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</si>
  <si>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</si>
  <si>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</si>
  <si>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</si>
  <si>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</si>
  <si>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</si>
  <si>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</si>
  <si>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</si>
  <si>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</si>
  <si>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</si>
  <si>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</si>
  <si>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</si>
  <si>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</si>
  <si>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</si>
  <si>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</si>
  <si>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</si>
  <si>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</si>
  <si>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</si>
  <si>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</si>
  <si>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</si>
  <si>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</si>
  <si>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</si>
  <si>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</si>
  <si>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</si>
  <si>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</si>
  <si>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</si>
  <si>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</si>
  <si>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</si>
  <si>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</si>
  <si>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</si>
  <si>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</si>
  <si>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</si>
  <si>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</si>
  <si>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</si>
  <si>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</si>
  <si>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</si>
  <si>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</si>
  <si>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</si>
  <si>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</si>
  <si>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</si>
  <si>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</si>
  <si>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</si>
  <si>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</si>
  <si>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</si>
  <si>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</si>
  <si>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</si>
  <si>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</si>
  <si>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</si>
  <si>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</si>
  <si>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</si>
  <si>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</si>
  <si>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</si>
  <si>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</si>
  <si>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</si>
  <si>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</si>
  <si>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</si>
  <si>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</si>
  <si>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</si>
  <si>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</si>
  <si>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</si>
  <si>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</si>
  <si>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</si>
  <si>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</si>
  <si>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</si>
  <si>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</si>
  <si>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</si>
  <si>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</si>
  <si>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</si>
  <si>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</si>
  <si>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</si>
  <si>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</si>
  <si>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</si>
  <si>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</si>
  <si>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</si>
  <si>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</si>
  <si>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</si>
  <si>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</si>
  <si>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</si>
  <si>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</si>
  <si>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</si>
  <si>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</si>
  <si>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</si>
  <si>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</si>
  <si>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</si>
  <si>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</si>
  <si>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</si>
  <si>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</si>
  <si>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</si>
  <si>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</si>
  <si>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</si>
  <si>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</si>
  <si>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</si>
  <si>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</si>
  <si>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</si>
  <si>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</si>
  <si>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</si>
  <si>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</si>
  <si>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</si>
  <si>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</si>
  <si>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</si>
  <si>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</si>
  <si>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</si>
  <si>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</si>
  <si>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</si>
  <si>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</si>
  <si>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</si>
  <si>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</si>
  <si>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</si>
  <si>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</si>
  <si>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</si>
  <si>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</si>
  <si>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</si>
  <si>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</si>
  <si>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</si>
  <si>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</si>
  <si>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</si>
  <si>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</si>
  <si>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</si>
  <si>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</si>
  <si>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</si>
  <si>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</si>
  <si>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</si>
  <si>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</si>
  <si>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</si>
  <si>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</si>
  <si>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</si>
  <si>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</si>
  <si>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</si>
  <si>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</si>
  <si>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</si>
  <si>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</si>
  <si>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</si>
  <si>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</si>
  <si>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</si>
  <si>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</si>
  <si>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</si>
  <si>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</si>
  <si>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</si>
  <si>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</si>
  <si>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</si>
  <si>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</si>
  <si>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</si>
  <si>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</si>
  <si>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</si>
  <si>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</si>
  <si>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</si>
  <si>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</si>
  <si>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</si>
  <si>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</si>
  <si>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</si>
  <si>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</si>
  <si>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</si>
  <si>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</si>
  <si>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</si>
  <si>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</si>
  <si>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</si>
  <si>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</si>
  <si>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</si>
  <si>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</si>
  <si>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</si>
  <si>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</si>
  <si>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</si>
  <si>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</si>
  <si>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</si>
  <si>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</si>
  <si>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</si>
  <si>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</si>
  <si>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</si>
  <si>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</si>
  <si>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</si>
  <si>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</si>
  <si>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</si>
  <si>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</si>
  <si>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</si>
  <si>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</si>
  <si>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</si>
  <si>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</si>
  <si>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</si>
  <si>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</si>
  <si>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</si>
  <si>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</si>
  <si>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</si>
  <si>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</si>
  <si>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</si>
  <si>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</si>
  <si>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</si>
  <si>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</si>
  <si>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</si>
  <si>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</si>
  <si>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</si>
  <si>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</si>
  <si>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</si>
  <si>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</si>
  <si>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</si>
  <si>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</si>
  <si>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</si>
  <si>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</si>
  <si>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</si>
  <si>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</si>
  <si>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</si>
  <si>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</si>
  <si>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</si>
  <si>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</si>
  <si>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</si>
  <si>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</si>
  <si>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</si>
  <si>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</si>
  <si>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</si>
  <si>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</si>
  <si>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</si>
  <si>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</si>
  <si>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</si>
  <si>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</si>
  <si>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</si>
  <si>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</si>
  <si>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</si>
  <si>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</si>
  <si>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</si>
  <si>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</si>
  <si>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</si>
  <si>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</si>
  <si>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</si>
  <si>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</si>
  <si>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</si>
  <si>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</si>
  <si>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</si>
  <si>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</si>
  <si>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</si>
  <si>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</si>
  <si>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</si>
  <si>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</si>
  <si>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</si>
  <si>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</si>
  <si>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</si>
  <si>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</si>
  <si>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</si>
  <si>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</si>
  <si>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</si>
  <si>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</si>
  <si>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</si>
  <si>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</si>
  <si>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</si>
  <si>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</si>
  <si>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</si>
  <si>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</si>
  <si>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</si>
  <si>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</si>
  <si>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</si>
  <si>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</si>
  <si>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</si>
  <si>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</si>
  <si>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</si>
  <si>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</si>
  <si>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</si>
  <si>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</si>
  <si>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</si>
  <si>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</si>
  <si>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</si>
  <si>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</si>
  <si>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</si>
  <si>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</si>
  <si>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</si>
  <si>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</si>
  <si>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</si>
  <si>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</si>
  <si>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</si>
  <si>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</si>
  <si>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</si>
  <si>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</si>
  <si>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</si>
  <si>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</si>
  <si>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</si>
  <si>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</si>
  <si>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</si>
  <si>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</si>
  <si>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</si>
  <si>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</si>
  <si>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</si>
  <si>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</si>
  <si>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</si>
  <si>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</si>
  <si>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</si>
  <si>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</si>
  <si>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</si>
  <si>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</si>
  <si>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</si>
  <si>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</si>
  <si>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</si>
  <si>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</si>
  <si>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</si>
  <si>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</si>
  <si>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</si>
  <si>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</si>
  <si>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</si>
  <si>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</si>
  <si>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</si>
  <si>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</si>
  <si>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</si>
  <si>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</si>
  <si>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</si>
  <si>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</si>
  <si>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</si>
  <si>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</si>
  <si>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</si>
  <si>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</si>
  <si>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</si>
  <si>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</si>
  <si>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</si>
  <si>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</si>
  <si>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</si>
  <si>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</si>
  <si>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</si>
  <si>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</si>
  <si>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</si>
  <si>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</si>
  <si>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</si>
  <si>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</si>
  <si>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</si>
  <si>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</si>
  <si>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</si>
  <si>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</si>
  <si>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</si>
  <si>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</si>
  <si>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</si>
  <si>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</si>
  <si>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</si>
  <si>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</si>
  <si>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</si>
  <si>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</si>
  <si>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</si>
  <si>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</si>
  <si>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</si>
  <si>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</si>
  <si>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</si>
  <si>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</si>
  <si>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</si>
  <si>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</si>
  <si>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</si>
  <si>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</si>
  <si>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</si>
  <si>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</si>
  <si>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</si>
  <si>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</si>
  <si>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</si>
  <si>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</si>
  <si>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</si>
  <si>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</si>
  <si>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</si>
  <si>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</si>
  <si>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</si>
  <si>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</si>
  <si>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</si>
  <si>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</si>
  <si>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</si>
  <si>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</si>
  <si>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</si>
  <si>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</si>
  <si>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</si>
  <si>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</si>
  <si>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</si>
  <si>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</si>
  <si>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</si>
  <si>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</si>
  <si>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</si>
  <si>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</si>
  <si>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</si>
  <si>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</si>
  <si>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</si>
  <si>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</si>
  <si>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</si>
  <si>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</si>
  <si>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</si>
  <si>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</si>
  <si>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</si>
  <si>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</si>
  <si>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</si>
  <si>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</si>
  <si>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</si>
  <si>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</si>
  <si>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</si>
  <si>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</si>
  <si>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</si>
  <si>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</si>
  <si>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</si>
  <si>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</si>
  <si>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</si>
  <si>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</si>
  <si>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</si>
  <si>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</si>
  <si>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</si>
  <si>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</si>
  <si>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</si>
  <si>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</si>
  <si>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</si>
  <si>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</si>
  <si>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</si>
  <si>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</si>
  <si>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</si>
  <si>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</si>
  <si>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</si>
  <si>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</si>
  <si>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</si>
  <si>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</si>
  <si>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</si>
  <si>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</si>
  <si>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</si>
  <si>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</si>
  <si>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</si>
  <si>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</si>
  <si>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</si>
  <si>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</si>
  <si>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</si>
  <si>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</si>
  <si>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</si>
  <si>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</si>
  <si>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</si>
  <si>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</si>
  <si>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</si>
  <si>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</si>
  <si>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</si>
  <si>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</si>
  <si>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</si>
  <si>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</si>
  <si>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</si>
  <si>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</si>
  <si>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</si>
  <si>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</si>
  <si>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</si>
  <si>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</si>
  <si>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</si>
  <si>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</si>
  <si>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</si>
  <si>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</si>
  <si>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</si>
  <si>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</si>
  <si>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</si>
  <si>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</si>
  <si>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</si>
  <si>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</si>
  <si>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</si>
  <si>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</si>
  <si>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</si>
  <si>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</si>
  <si>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</si>
  <si>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</si>
  <si>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</si>
  <si>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</si>
  <si>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</si>
  <si>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</si>
  <si>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</si>
  <si>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</si>
  <si>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</si>
  <si>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</si>
  <si>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</si>
  <si>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</si>
  <si>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</si>
  <si>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</si>
  <si>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</si>
  <si>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</si>
  <si>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</si>
  <si>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</si>
  <si>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</si>
  <si>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</si>
  <si>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</si>
  <si>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</si>
  <si>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</si>
  <si>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</si>
  <si>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</si>
  <si>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</si>
  <si>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</si>
  <si>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</si>
  <si>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</si>
  <si>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</si>
  <si>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</si>
  <si>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</si>
  <si>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</si>
  <si>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</si>
  <si>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</si>
  <si>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</si>
  <si>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</si>
  <si>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</si>
  <si>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</si>
  <si>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</si>
  <si>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</si>
  <si>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</si>
  <si>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</si>
  <si>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</si>
  <si>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</si>
  <si>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</si>
  <si>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</si>
  <si>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</si>
  <si>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</si>
  <si>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</si>
  <si>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</si>
  <si>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</si>
  <si>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</si>
  <si>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</si>
  <si>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</si>
  <si>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</si>
  <si>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</si>
  <si>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</si>
  <si>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</si>
  <si>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</si>
  <si>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</si>
  <si>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</si>
  <si>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</si>
  <si>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</si>
  <si>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</si>
  <si>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</si>
  <si>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</si>
  <si>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</si>
  <si>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</si>
  <si>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</si>
  <si>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</si>
  <si>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</si>
  <si>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</si>
  <si>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</si>
  <si>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</si>
  <si>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</si>
  <si>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</si>
  <si>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</si>
  <si>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</si>
  <si>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</si>
  <si>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</si>
  <si>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</si>
  <si>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</si>
  <si>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</si>
  <si>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</si>
  <si>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</si>
  <si>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</si>
  <si>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</si>
  <si>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</si>
  <si>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</si>
  <si>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</si>
  <si>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</si>
  <si>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</si>
  <si>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</si>
  <si>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</si>
  <si>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</si>
  <si>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</si>
  <si>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</si>
  <si>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</si>
  <si>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</si>
  <si>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</si>
  <si>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</si>
  <si>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</si>
  <si>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</si>
  <si>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</si>
  <si>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</si>
  <si>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</si>
  <si>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</si>
  <si>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</si>
  <si>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</si>
  <si>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</si>
  <si>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</si>
  <si>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</si>
  <si>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</si>
  <si>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</si>
  <si>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</si>
  <si>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</si>
  <si>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</si>
  <si>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</si>
  <si>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</si>
  <si>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</si>
  <si>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</si>
  <si>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</si>
  <si>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</si>
  <si>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</si>
  <si>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</si>
  <si>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</si>
  <si>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</si>
  <si>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</si>
  <si>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</si>
  <si>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</si>
  <si>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</si>
  <si>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</si>
  <si>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</si>
  <si>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</si>
  <si>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</si>
  <si>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</si>
  <si>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</si>
  <si>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</si>
  <si>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</si>
  <si>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</si>
  <si>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</si>
  <si>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</si>
  <si>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</si>
  <si>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</si>
  <si>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</si>
  <si>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</si>
  <si>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</si>
  <si>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</si>
  <si>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</si>
  <si>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</si>
  <si>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</si>
  <si>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</si>
  <si>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</si>
  <si>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</si>
  <si>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</si>
  <si>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</si>
  <si>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</si>
  <si>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</si>
  <si>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</si>
  <si>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</si>
  <si>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</si>
  <si>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</si>
  <si>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</si>
  <si>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</si>
  <si>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</si>
  <si>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</si>
  <si>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</si>
  <si>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</si>
  <si>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</si>
  <si>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</si>
  <si>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</si>
  <si>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</si>
  <si>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</si>
  <si>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</si>
  <si>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</si>
  <si>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</si>
  <si>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</si>
  <si>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</si>
  <si>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</si>
  <si>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</si>
  <si>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</si>
  <si>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</si>
  <si>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</si>
  <si>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</si>
  <si>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</si>
  <si>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</si>
  <si>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</si>
  <si>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</si>
  <si>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</si>
  <si>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</si>
  <si>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</si>
  <si>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</si>
  <si>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</si>
  <si>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</si>
  <si>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</si>
  <si>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</si>
  <si>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</si>
  <si>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</si>
  <si>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</si>
  <si>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</si>
  <si>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</si>
  <si>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</si>
  <si>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</si>
  <si>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</si>
  <si>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</si>
  <si>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</si>
  <si>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</si>
  <si>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</si>
  <si>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</si>
  <si>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</si>
  <si>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</si>
  <si>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</si>
  <si>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</si>
  <si>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</si>
  <si>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</si>
  <si>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</si>
  <si>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</si>
  <si>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</si>
  <si>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</si>
  <si>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</si>
  <si>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</si>
  <si>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</si>
  <si>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</si>
  <si>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</si>
  <si>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</si>
  <si>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</si>
  <si>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</si>
  <si>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</si>
  <si>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</si>
  <si>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</si>
  <si>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</si>
  <si>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</si>
  <si>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</si>
  <si>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</si>
  <si>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</si>
  <si>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</si>
  <si>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</si>
  <si>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</si>
  <si>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</si>
  <si>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</si>
  <si>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</si>
  <si>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</si>
  <si>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</si>
  <si>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</si>
  <si>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</si>
  <si>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</si>
  <si>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</si>
  <si>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</si>
  <si>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</si>
  <si>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</si>
  <si>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</si>
  <si>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</si>
  <si>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</si>
  <si>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</si>
  <si>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</si>
  <si>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</si>
  <si>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</si>
  <si>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</si>
  <si>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</si>
  <si>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</si>
  <si>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</si>
  <si>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</si>
  <si>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</si>
  <si>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</si>
  <si>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</si>
  <si>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</si>
  <si>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</si>
  <si>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</si>
  <si>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</si>
  <si>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</si>
  <si>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</si>
  <si>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</si>
  <si>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</si>
  <si>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</si>
  <si>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</si>
  <si>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</si>
  <si>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</si>
  <si>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</si>
  <si>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</si>
  <si>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</si>
  <si>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</si>
  <si>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</si>
  <si>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</si>
  <si>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</si>
  <si>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</si>
  <si>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</si>
  <si>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</si>
  <si>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</si>
  <si>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</si>
  <si>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</si>
  <si>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</si>
  <si>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</si>
  <si>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</si>
  <si>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</si>
  <si>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</si>
  <si>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</si>
  <si>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</si>
  <si>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</si>
  <si>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</si>
  <si>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</si>
  <si>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</si>
  <si>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</si>
  <si>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</si>
  <si>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</si>
  <si>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</si>
  <si>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</si>
  <si>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</si>
  <si>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</si>
  <si>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</si>
  <si>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</si>
  <si>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</si>
  <si>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</si>
  <si>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</si>
  <si>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</si>
  <si>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</si>
  <si>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</si>
  <si>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</si>
  <si>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</si>
  <si>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</si>
  <si>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</si>
  <si>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</si>
  <si>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</si>
  <si>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</si>
  <si>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</si>
  <si>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</si>
  <si>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</si>
  <si>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</si>
  <si>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</si>
  <si>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</si>
  <si>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</si>
  <si>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</si>
  <si>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</si>
  <si>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</si>
  <si>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</si>
  <si>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</si>
  <si>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</si>
  <si>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</si>
  <si>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</si>
  <si>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</si>
  <si>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</si>
  <si>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</si>
  <si>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</si>
  <si>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</si>
  <si>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</si>
  <si>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</si>
  <si>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</si>
  <si>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</si>
  <si>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</si>
  <si>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</si>
  <si>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</si>
  <si>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</si>
  <si>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</si>
  <si>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</si>
  <si>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</si>
  <si>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</si>
  <si>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</si>
  <si>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</si>
  <si>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</si>
  <si>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</si>
  <si>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</si>
  <si>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</si>
  <si>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</si>
  <si>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</si>
  <si>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</si>
  <si>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</si>
  <si>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</si>
  <si>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</si>
  <si>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</si>
  <si>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</si>
  <si>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</si>
  <si>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</si>
  <si>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</si>
  <si>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</si>
  <si>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</si>
  <si>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</si>
  <si>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</si>
  <si>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</si>
  <si>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</si>
  <si>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</si>
  <si>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</si>
  <si>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</si>
  <si>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</si>
  <si>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</si>
  <si>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</si>
  <si>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</si>
  <si>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</si>
  <si>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</si>
  <si>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</si>
  <si>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</si>
  <si>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</si>
  <si>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</si>
  <si>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</si>
  <si>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</si>
  <si>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</si>
  <si>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</si>
  <si>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</si>
  <si>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</si>
  <si>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</si>
  <si>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</si>
  <si>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</si>
  <si>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</si>
  <si>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</si>
  <si>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</si>
  <si>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</si>
  <si>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</si>
  <si>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</si>
  <si>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</si>
  <si>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</si>
  <si>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</si>
  <si>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</si>
  <si>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</si>
  <si>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</si>
  <si>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</si>
  <si>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</si>
  <si>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</si>
  <si>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</si>
  <si>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</si>
  <si>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</si>
  <si>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</si>
  <si>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</si>
  <si>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</si>
  <si>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</si>
  <si>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</si>
  <si>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</si>
  <si>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</si>
  <si>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</si>
  <si>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</si>
  <si>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</si>
  <si>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</si>
  <si>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</si>
  <si>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</si>
  <si>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</si>
  <si>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</si>
  <si>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</si>
  <si>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</si>
  <si>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</si>
  <si>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</si>
  <si>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</si>
  <si>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</si>
  <si>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</si>
  <si>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</si>
  <si>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</si>
  <si>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</si>
  <si>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</si>
  <si>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</si>
  <si>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</si>
  <si>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</si>
  <si>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</si>
  <si>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</si>
  <si>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</si>
  <si>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</si>
  <si>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</si>
  <si>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</si>
  <si>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</si>
  <si>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</si>
  <si>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</si>
  <si>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</si>
  <si>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</si>
  <si>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</si>
  <si>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</si>
  <si>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</si>
  <si>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</si>
  <si>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</si>
  <si>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</si>
  <si>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</si>
  <si>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</si>
  <si>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</si>
  <si>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</si>
  <si>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</si>
  <si>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</si>
  <si>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</si>
  <si>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</si>
  <si>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</si>
  <si>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</si>
  <si>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</si>
  <si>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</si>
  <si>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</si>
  <si>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</si>
  <si>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</si>
  <si>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</si>
  <si>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</si>
  <si>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</si>
  <si>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</si>
  <si>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</si>
  <si>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</si>
  <si>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</si>
  <si>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</si>
  <si>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</si>
  <si>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</si>
  <si>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</si>
  <si>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</si>
  <si>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</si>
  <si>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</si>
  <si>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</si>
  <si>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</si>
  <si>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</si>
  <si>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</si>
  <si>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</si>
  <si>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</si>
  <si>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</si>
  <si>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</si>
  <si>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</si>
  <si>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</si>
  <si>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</si>
  <si>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</si>
  <si>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</si>
  <si>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</si>
  <si>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</si>
  <si>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</si>
  <si>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</si>
  <si>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</si>
  <si>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</si>
  <si>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</si>
  <si>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</si>
  <si>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</si>
  <si>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</si>
  <si>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</si>
  <si>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</si>
  <si>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</si>
  <si>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</si>
  <si>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</si>
  <si>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</si>
  <si>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</si>
  <si>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</si>
  <si>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</si>
  <si>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</si>
  <si>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</si>
  <si>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</si>
  <si>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</si>
  <si>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</si>
  <si>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</si>
  <si>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</si>
  <si>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</si>
  <si>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</si>
  <si>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</si>
  <si>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</si>
  <si>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</si>
  <si>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</si>
  <si>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</si>
  <si>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</si>
  <si>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</si>
  <si>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</si>
  <si>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</si>
  <si>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</si>
  <si>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</si>
  <si>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</si>
  <si>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</si>
  <si>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</si>
  <si>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</si>
  <si>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</si>
  <si>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</si>
  <si>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</si>
  <si>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</si>
  <si>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</si>
  <si>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</si>
  <si>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</si>
  <si>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</si>
  <si>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</si>
  <si>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</si>
  <si>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</si>
  <si>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</si>
  <si>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</si>
  <si>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</si>
  <si>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</si>
  <si>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</si>
  <si>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</si>
  <si>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</si>
  <si>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</si>
  <si>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</si>
  <si>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</si>
  <si>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</si>
  <si>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</si>
  <si>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</si>
  <si>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</si>
  <si>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</si>
  <si>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</si>
  <si>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</si>
  <si>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</si>
  <si>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</si>
  <si>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</si>
  <si>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</si>
  <si>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</si>
  <si>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</si>
  <si>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</si>
  <si>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</si>
  <si>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</si>
  <si>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</si>
  <si>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</si>
  <si>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</si>
  <si>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</si>
  <si>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</si>
  <si>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</si>
  <si>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</si>
  <si>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</si>
  <si>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</si>
  <si>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</si>
  <si>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</si>
  <si>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</si>
  <si>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</si>
  <si>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</si>
  <si>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</si>
  <si>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</si>
  <si>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</si>
  <si>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</si>
  <si>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</si>
  <si>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</si>
  <si>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</si>
  <si>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</si>
  <si>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</si>
  <si>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</si>
  <si>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</si>
  <si>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</si>
  <si>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</si>
  <si>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</si>
  <si>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</si>
  <si>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</si>
  <si>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</si>
  <si>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</si>
  <si>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</si>
  <si>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</si>
  <si>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</si>
  <si>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</si>
  <si>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</si>
  <si>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</si>
  <si>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</si>
  <si>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</si>
  <si>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</si>
  <si>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</si>
  <si>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</si>
  <si>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</si>
  <si>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</si>
  <si>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</si>
  <si>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</si>
  <si>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</si>
  <si>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</si>
  <si>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</si>
  <si>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</si>
  <si>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</si>
  <si>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</si>
  <si>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</si>
  <si>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</si>
  <si>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</si>
  <si>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</si>
  <si>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</si>
  <si>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</si>
  <si>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</si>
  <si>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</si>
  <si>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</si>
  <si>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</si>
  <si>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</si>
  <si>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</si>
  <si>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</si>
  <si>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</si>
  <si>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</si>
  <si>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</si>
  <si>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</si>
  <si>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</si>
  <si>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</si>
  <si>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</si>
  <si>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</si>
  <si>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</si>
  <si>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</si>
  <si>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</si>
  <si>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</si>
  <si>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</si>
  <si>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</si>
  <si>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</si>
  <si>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</si>
  <si>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</si>
  <si>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</si>
  <si>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</si>
  <si>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</si>
  <si>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</si>
  <si>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</si>
  <si>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</si>
  <si>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</si>
  <si>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</si>
  <si>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</si>
  <si>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</si>
  <si>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</si>
  <si>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</si>
  <si>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</si>
  <si>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</si>
  <si>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</si>
  <si>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</si>
  <si>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</si>
  <si>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</si>
  <si>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</si>
  <si>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</si>
  <si>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</si>
  <si>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</si>
  <si>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</si>
  <si>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</si>
  <si>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</si>
  <si>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</si>
  <si>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</si>
  <si>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</si>
  <si>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</si>
  <si>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</si>
  <si>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</si>
  <si>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</si>
  <si>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</si>
  <si>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</si>
  <si>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</si>
  <si>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</si>
  <si>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</si>
  <si>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</si>
  <si>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</si>
  <si>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</si>
  <si>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</si>
  <si>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</si>
  <si>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</si>
  <si>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</si>
  <si>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</si>
  <si>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</si>
  <si>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</si>
  <si>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</si>
  <si>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</si>
  <si>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</si>
  <si>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</si>
  <si>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</si>
  <si>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</si>
  <si>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</si>
  <si>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</si>
  <si>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</si>
  <si>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</si>
  <si>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</si>
  <si>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</si>
  <si>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</si>
  <si>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</si>
  <si>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</si>
  <si>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</si>
  <si>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</si>
  <si>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</si>
  <si>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</si>
  <si>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</si>
  <si>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</si>
  <si>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</si>
  <si>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</si>
  <si>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</si>
  <si>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</si>
  <si>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</si>
  <si>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</si>
  <si>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</si>
  <si>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</si>
  <si>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</si>
  <si>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</si>
  <si>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</si>
  <si>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</si>
  <si>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</si>
  <si>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</si>
  <si>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</si>
  <si>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</si>
  <si>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</si>
  <si>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</si>
  <si>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</si>
  <si>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</si>
  <si>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</si>
  <si>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</si>
  <si>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</si>
  <si>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</si>
  <si>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</si>
  <si>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</si>
  <si>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</si>
  <si>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</si>
  <si>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</si>
  <si>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</si>
  <si>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</si>
  <si>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</si>
  <si>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</si>
  <si>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</si>
  <si>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</si>
  <si>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</si>
  <si>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</si>
  <si>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</si>
  <si>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</si>
  <si>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</si>
  <si>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</si>
  <si>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</si>
  <si>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</si>
  <si>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</si>
  <si>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</si>
  <si>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</si>
  <si>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</si>
  <si>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</si>
  <si>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</si>
  <si>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</si>
  <si>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</si>
  <si>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</si>
  <si>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</si>
  <si>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</si>
  <si>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</si>
  <si>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</si>
  <si>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</si>
  <si>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</si>
  <si>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</si>
  <si>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</si>
  <si>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</si>
  <si>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</si>
  <si>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</si>
  <si>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</si>
  <si>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</si>
  <si>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</si>
  <si>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</si>
  <si>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</si>
  <si>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</si>
  <si>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</si>
  <si>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</si>
  <si>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</si>
  <si>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</si>
  <si>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</si>
  <si>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</si>
  <si>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</si>
  <si>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</si>
  <si>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</si>
  <si>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</si>
  <si>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</si>
  <si>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</si>
  <si>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</si>
  <si>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</si>
  <si>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</si>
  <si>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</si>
  <si>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</si>
  <si>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</si>
  <si>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</si>
  <si>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</si>
  <si>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</si>
  <si>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</si>
  <si>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</si>
  <si>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</si>
  <si>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</si>
  <si>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</si>
  <si>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</si>
  <si>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</si>
  <si>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</si>
  <si>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</si>
  <si>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</si>
  <si>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</si>
  <si>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</si>
  <si>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</si>
  <si>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</si>
  <si>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</si>
  <si>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</si>
  <si>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</si>
  <si>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</si>
  <si>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</si>
  <si>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</si>
  <si>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</si>
  <si>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</si>
  <si>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</si>
  <si>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</si>
  <si>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</si>
  <si>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</si>
  <si>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</si>
  <si>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</si>
  <si>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</si>
  <si>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</si>
  <si>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</si>
  <si>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</si>
  <si>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</si>
  <si>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</si>
  <si>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</si>
  <si>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</si>
  <si>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</si>
  <si>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</si>
  <si>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</si>
  <si>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</si>
  <si>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</si>
  <si>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</si>
  <si>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</si>
  <si>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</si>
  <si>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</si>
  <si>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</si>
  <si>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</si>
  <si>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</si>
  <si>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</si>
  <si>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</si>
  <si>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</si>
  <si>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</si>
  <si>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</si>
  <si>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</si>
  <si>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</si>
  <si>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</si>
  <si>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</si>
  <si>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</si>
  <si>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</si>
  <si>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</si>
  <si>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</si>
  <si>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</si>
  <si>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</si>
  <si>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</si>
  <si>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</si>
  <si>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</si>
  <si>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</si>
  <si>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</si>
  <si>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</si>
  <si>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</si>
  <si>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</si>
  <si>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</si>
  <si>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</si>
  <si>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</si>
  <si>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</si>
  <si>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</si>
  <si>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</si>
  <si>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</si>
  <si>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</si>
  <si>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</si>
  <si>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</si>
  <si>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</si>
  <si>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</si>
  <si>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</si>
  <si>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</si>
  <si>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</si>
  <si>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</si>
  <si>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</si>
  <si>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</si>
  <si>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</si>
  <si>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</si>
  <si>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</si>
  <si>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</si>
  <si>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</si>
  <si>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</si>
  <si>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</si>
  <si>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</si>
  <si>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</si>
  <si>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</si>
  <si>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</si>
  <si>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</si>
  <si>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</si>
  <si>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</si>
  <si>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</si>
  <si>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</si>
  <si>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</si>
  <si>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</si>
  <si>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</si>
  <si>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</si>
  <si>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</si>
  <si>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</si>
  <si>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</si>
  <si>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</si>
  <si>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</si>
  <si>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</si>
  <si>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</si>
  <si>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</si>
  <si>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</si>
  <si>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</si>
  <si>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</si>
  <si>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</si>
  <si>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</si>
  <si>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</si>
  <si>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</si>
  <si>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</si>
  <si>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</si>
  <si>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</si>
  <si>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</si>
  <si>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</si>
  <si>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</si>
  <si>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</si>
  <si>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</si>
  <si>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</si>
  <si>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</si>
  <si>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</si>
  <si>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</si>
  <si>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</si>
  <si>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</si>
  <si>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</si>
  <si>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</si>
  <si>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</si>
  <si>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</si>
  <si>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</si>
  <si>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</si>
  <si>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</si>
  <si>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</si>
  <si>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</si>
  <si>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</si>
  <si>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</si>
  <si>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</si>
  <si>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</si>
  <si>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</si>
  <si>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</si>
  <si>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</si>
  <si>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</si>
  <si>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</si>
  <si>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</si>
  <si>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</si>
  <si>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</si>
  <si>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</si>
  <si>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</si>
  <si>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</si>
  <si>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</si>
  <si>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</si>
  <si>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</si>
  <si>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</si>
  <si>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</si>
  <si>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</si>
  <si>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</si>
  <si>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</si>
  <si>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</si>
  <si>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</si>
  <si>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</si>
  <si>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</si>
  <si>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</si>
  <si>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</si>
  <si>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</si>
  <si>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</si>
  <si>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</si>
  <si>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</si>
  <si>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</si>
  <si>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</si>
  <si>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</si>
  <si>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</si>
  <si>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</si>
  <si>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</si>
  <si>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</si>
  <si>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</si>
  <si>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</si>
  <si>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</si>
  <si>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</si>
  <si>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</si>
  <si>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</si>
  <si>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</si>
  <si>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</si>
  <si>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</si>
  <si>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</si>
  <si>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</si>
  <si>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</si>
  <si>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</si>
  <si>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</si>
  <si>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</si>
  <si>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</si>
  <si>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</si>
  <si>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</si>
  <si>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</si>
  <si>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</si>
  <si>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</si>
  <si>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</si>
  <si>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</si>
  <si>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</si>
  <si>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</si>
  <si>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</si>
  <si>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</si>
  <si>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</si>
  <si>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</si>
  <si>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</si>
  <si>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</si>
  <si>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</si>
  <si>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</si>
  <si>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</si>
  <si>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</si>
  <si>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</si>
  <si>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</si>
  <si>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</si>
  <si>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</si>
  <si>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</si>
  <si>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</si>
  <si>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</si>
  <si>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</si>
  <si>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</si>
  <si>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</si>
  <si>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</si>
  <si>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</si>
  <si>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</si>
  <si>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</si>
  <si>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</si>
  <si>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</si>
  <si>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</si>
  <si>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</si>
  <si>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</si>
  <si>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</si>
  <si>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</si>
  <si>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</si>
  <si>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</si>
  <si>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</si>
  <si>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</si>
  <si>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</si>
  <si>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</si>
  <si>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</si>
  <si>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</si>
  <si>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</si>
  <si>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</si>
  <si>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</si>
  <si>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</si>
  <si>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</si>
  <si>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</si>
  <si>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</si>
  <si>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</si>
  <si>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</si>
  <si>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</si>
  <si>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</si>
  <si>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</si>
  <si>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</si>
  <si>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</si>
  <si>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</si>
  <si>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</si>
  <si>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</si>
  <si>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</si>
  <si>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</si>
  <si>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</si>
  <si>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</si>
  <si>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</si>
  <si>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</si>
  <si>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</si>
  <si>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</si>
  <si>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</si>
  <si>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</si>
  <si>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</si>
  <si>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</si>
  <si>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</si>
  <si>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</si>
  <si>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</si>
  <si>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</si>
  <si>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</si>
  <si>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</si>
  <si>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</si>
  <si>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</si>
  <si>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</si>
  <si>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</si>
  <si>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</si>
  <si>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</si>
  <si>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</si>
  <si>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</si>
  <si>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</si>
  <si>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</si>
  <si>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</si>
  <si>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</si>
  <si>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</si>
  <si>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</si>
  <si>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</si>
  <si>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</si>
  <si>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</si>
  <si>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</si>
  <si>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</si>
  <si>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</si>
  <si>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</si>
  <si>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</si>
  <si>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</si>
  <si>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</si>
  <si>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</si>
  <si>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</si>
  <si>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</si>
  <si>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</si>
  <si>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</si>
  <si>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</si>
  <si>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</si>
  <si>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</si>
  <si>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</si>
  <si>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</si>
  <si>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</si>
  <si>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</si>
  <si>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</si>
  <si>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</si>
  <si>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</si>
  <si>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</si>
  <si>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</si>
  <si>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</si>
  <si>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</si>
  <si>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</si>
  <si>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</si>
  <si>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</si>
  <si>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</si>
  <si>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</si>
  <si>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</si>
  <si>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</si>
  <si>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</si>
  <si>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</si>
  <si>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</si>
  <si>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</si>
  <si>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</si>
  <si>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</si>
  <si>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</si>
  <si>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</si>
  <si>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</si>
  <si>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</si>
  <si>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</si>
  <si>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</si>
  <si>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</si>
  <si>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</si>
  <si>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</si>
  <si>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</si>
  <si>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</si>
  <si>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</si>
  <si>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</si>
  <si>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</si>
  <si>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</si>
  <si>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</si>
  <si>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</si>
  <si>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</si>
  <si>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</si>
  <si>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</si>
  <si>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</si>
  <si>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</si>
  <si>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</si>
  <si>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</si>
  <si>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</si>
  <si>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</si>
  <si>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</si>
  <si>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</si>
  <si>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</si>
  <si>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</si>
  <si>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</si>
  <si>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</si>
  <si>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</si>
  <si>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</si>
  <si>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</si>
  <si>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</si>
  <si>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</si>
  <si>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</si>
  <si>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</si>
  <si>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</si>
  <si>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</si>
  <si>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</si>
  <si>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</si>
  <si>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</si>
  <si>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</si>
  <si>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</si>
  <si>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</si>
  <si>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</si>
  <si>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</si>
  <si>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</si>
  <si>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</si>
  <si>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</si>
  <si>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</si>
  <si>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</si>
  <si>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</si>
  <si>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</si>
  <si>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</si>
  <si>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</si>
  <si>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</si>
  <si>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</si>
  <si>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</si>
  <si>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</si>
  <si>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</si>
  <si>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</si>
  <si>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</si>
  <si>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</si>
  <si>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</si>
  <si>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</si>
  <si>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</si>
  <si>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</si>
  <si>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</si>
  <si>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</si>
  <si>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</si>
  <si>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</si>
  <si>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</si>
  <si>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</si>
  <si>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</si>
  <si>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</si>
  <si>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</si>
  <si>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</si>
  <si>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</si>
  <si>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</si>
  <si>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</si>
  <si>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</si>
  <si>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</si>
  <si>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</si>
  <si>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</si>
  <si>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</si>
  <si>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</si>
  <si>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</si>
  <si>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</si>
  <si>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</si>
  <si>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</si>
  <si>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</si>
  <si>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</si>
  <si>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</si>
  <si>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</si>
  <si>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</si>
  <si>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</si>
  <si>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</si>
  <si>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</si>
  <si>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</si>
  <si>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</si>
  <si>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</si>
  <si>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</si>
  <si>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</si>
  <si>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</si>
  <si>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</si>
  <si>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</si>
  <si>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</si>
  <si>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</si>
  <si>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</si>
  <si>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</si>
  <si>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</si>
  <si>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</si>
  <si>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</si>
  <si>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</si>
  <si>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</si>
  <si>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</si>
  <si>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</si>
  <si>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</si>
  <si>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</si>
  <si>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</si>
  <si>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</si>
  <si>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</si>
  <si>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</si>
  <si>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</si>
  <si>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</si>
  <si>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</si>
  <si>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</si>
  <si>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</si>
  <si>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</si>
  <si>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</si>
  <si>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</si>
  <si>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</si>
  <si>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</si>
  <si>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</si>
  <si>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</si>
  <si>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</si>
  <si>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</si>
  <si>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</si>
  <si>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</si>
  <si>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</si>
  <si>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</si>
  <si>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</si>
  <si>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</si>
  <si>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</si>
  <si>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</si>
  <si>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</si>
  <si>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</si>
  <si>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</si>
  <si>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</si>
  <si>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</si>
  <si>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</si>
  <si>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</si>
  <si>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</si>
  <si>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</si>
  <si>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</si>
  <si>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</si>
  <si>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</si>
  <si>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</si>
  <si>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</si>
  <si>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</si>
  <si>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</si>
  <si>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</si>
  <si>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</si>
  <si>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</si>
  <si>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</si>
  <si>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</si>
  <si>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</si>
  <si>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</si>
  <si>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</si>
  <si>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</si>
  <si>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</si>
  <si>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</si>
  <si>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</si>
  <si>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</si>
  <si>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</si>
  <si>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</si>
  <si>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</si>
  <si>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</si>
  <si>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</si>
  <si>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</si>
  <si>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</si>
  <si>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</si>
  <si>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</si>
  <si>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</si>
  <si>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</si>
  <si>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</si>
  <si>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</si>
  <si>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</si>
  <si>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</si>
  <si>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</si>
  <si>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</si>
  <si>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</si>
  <si>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</si>
  <si>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</si>
  <si>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</si>
  <si>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</si>
  <si>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</si>
  <si>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</si>
  <si>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</si>
  <si>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</si>
  <si>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</si>
  <si>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</si>
  <si>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</si>
  <si>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</si>
  <si>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</si>
  <si>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</si>
  <si>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</si>
  <si>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</si>
  <si>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</si>
  <si>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</si>
  <si>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</si>
  <si>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</si>
  <si>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</si>
  <si>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</si>
  <si>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</si>
  <si>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</si>
  <si>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</si>
  <si>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</si>
  <si>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</si>
  <si>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</si>
  <si>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</si>
  <si>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</si>
  <si>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</si>
  <si>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</si>
  <si>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</si>
  <si>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</si>
  <si>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</si>
  <si>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</si>
  <si>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</si>
  <si>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</si>
  <si>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</si>
  <si>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</si>
  <si>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</si>
  <si>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</si>
  <si>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</si>
  <si>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</si>
  <si>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</si>
  <si>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</si>
  <si>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</si>
  <si>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</si>
  <si>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</si>
  <si>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</si>
  <si>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</si>
  <si>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</si>
  <si>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</si>
  <si>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</si>
  <si>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</si>
  <si>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</si>
  <si>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</si>
  <si>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</si>
  <si>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</si>
  <si>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</si>
  <si>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</si>
  <si>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</si>
  <si>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</si>
  <si>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</si>
  <si>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</si>
  <si>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</si>
  <si>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</si>
  <si>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</si>
  <si>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</si>
  <si>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</si>
  <si>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</si>
  <si>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</si>
  <si>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</si>
  <si>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</si>
  <si>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</si>
  <si>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</si>
  <si>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</si>
  <si>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</si>
  <si>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</si>
  <si>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</si>
  <si>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</si>
  <si>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</si>
  <si>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</si>
  <si>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</si>
  <si>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</si>
  <si>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</si>
  <si>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</si>
  <si>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</si>
  <si>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</si>
  <si>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</si>
  <si>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</si>
  <si>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</si>
  <si>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</si>
  <si>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</si>
  <si>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</si>
  <si>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</si>
  <si>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</si>
  <si>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</si>
  <si>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</si>
  <si>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</si>
  <si>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</si>
  <si>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</si>
  <si>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</si>
  <si>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</si>
  <si>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</si>
  <si>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</si>
  <si>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</si>
  <si>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</si>
  <si>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</si>
  <si>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</si>
  <si>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</si>
  <si>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</si>
  <si>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</si>
  <si>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</si>
  <si>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</si>
  <si>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</si>
  <si>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</si>
  <si>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</si>
  <si>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</si>
  <si>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</si>
  <si>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</si>
  <si>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</si>
  <si>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</si>
  <si>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</si>
  <si>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</si>
  <si>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</si>
  <si>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</si>
  <si>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</si>
  <si>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</si>
  <si>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</si>
  <si>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</si>
  <si>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</si>
  <si>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</si>
  <si>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</si>
  <si>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</si>
  <si>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</si>
  <si>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</si>
  <si>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</si>
  <si>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</si>
  <si>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</si>
  <si>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</si>
  <si>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</si>
  <si>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</si>
  <si>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</si>
  <si>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</si>
  <si>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</si>
  <si>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</si>
  <si>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</si>
  <si>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</si>
  <si>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</si>
  <si>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</si>
  <si>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</si>
  <si>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</si>
  <si>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</si>
  <si>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</si>
  <si>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</si>
  <si>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</si>
  <si>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</si>
  <si>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</si>
  <si>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</si>
  <si>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</si>
  <si>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</si>
  <si>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</si>
  <si>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</si>
  <si>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</si>
  <si>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</si>
  <si>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</si>
  <si>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</si>
  <si>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</si>
  <si>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</si>
  <si>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</si>
  <si>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</si>
  <si>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</si>
  <si>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</si>
  <si>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</si>
  <si>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</si>
  <si>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</si>
  <si>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</si>
  <si>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</si>
  <si>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</si>
  <si>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</si>
  <si>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</si>
  <si>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</si>
  <si>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</si>
  <si>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</si>
  <si>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</si>
  <si>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</si>
  <si>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</si>
  <si>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</si>
  <si>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</si>
  <si>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</si>
  <si>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</si>
  <si>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</si>
  <si>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</si>
  <si>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</si>
  <si>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</si>
  <si>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</si>
  <si>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</si>
  <si>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</si>
  <si>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</si>
  <si>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</si>
  <si>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</si>
  <si>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</si>
  <si>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</si>
  <si>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</si>
  <si>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</si>
  <si>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</si>
  <si>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</si>
  <si>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</si>
  <si>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</si>
  <si>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</si>
  <si>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</si>
  <si>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</si>
  <si>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</si>
  <si>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</si>
  <si>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</si>
  <si>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</si>
  <si>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</si>
  <si>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</si>
  <si>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</si>
  <si>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</si>
  <si>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</si>
  <si>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</si>
  <si>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</si>
  <si>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</si>
  <si>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</si>
  <si>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</si>
  <si>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</si>
  <si>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</si>
  <si>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</si>
  <si>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</si>
  <si>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</si>
  <si>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</si>
  <si>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</si>
  <si>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</si>
  <si>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</si>
  <si>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</si>
  <si>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</si>
  <si>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</si>
  <si>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</si>
  <si>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</si>
  <si>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</si>
  <si>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</si>
  <si>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</si>
  <si>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</si>
  <si>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</si>
  <si>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</si>
  <si>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</si>
  <si>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</si>
  <si>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</si>
  <si>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</si>
  <si>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</si>
  <si>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</si>
  <si>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</si>
  <si>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</si>
  <si>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</si>
  <si>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</si>
  <si>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</si>
  <si>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</si>
  <si>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</si>
  <si>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</si>
  <si>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</si>
  <si>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</si>
  <si>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</si>
  <si>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</si>
  <si>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</si>
  <si>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</si>
  <si>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</si>
  <si>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</si>
  <si>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</si>
  <si>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</si>
  <si>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</si>
  <si>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</si>
  <si>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</si>
  <si>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</si>
  <si>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</si>
  <si>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</si>
  <si>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</si>
  <si>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</si>
  <si>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</si>
  <si>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</si>
  <si>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</si>
  <si>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</si>
  <si>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</si>
  <si>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</si>
  <si>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</si>
  <si>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</si>
  <si>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</si>
  <si>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</si>
  <si>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</si>
  <si>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</si>
  <si>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</si>
  <si>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</si>
  <si>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</si>
  <si>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</si>
  <si>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</si>
  <si>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</si>
  <si>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</si>
  <si>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</si>
  <si>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</si>
  <si>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</si>
  <si>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</si>
  <si>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</si>
  <si>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</si>
  <si>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</si>
  <si>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</si>
  <si>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</si>
  <si>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</si>
  <si>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</si>
  <si>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</si>
  <si>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</si>
  <si>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</si>
  <si>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</si>
  <si>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</si>
  <si>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</si>
  <si>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</si>
  <si>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</si>
  <si>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</si>
  <si>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</si>
  <si>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</si>
  <si>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</si>
  <si>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</si>
  <si>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</si>
  <si>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</si>
  <si>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</si>
  <si>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</si>
  <si>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</si>
  <si>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</si>
  <si>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</si>
  <si>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</si>
  <si>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</si>
  <si>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</si>
  <si>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</si>
  <si>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</si>
  <si>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</si>
  <si>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</si>
  <si>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</si>
  <si>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</si>
  <si>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</si>
  <si>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</si>
  <si>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</si>
  <si>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</si>
  <si>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</si>
  <si>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</si>
  <si>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</si>
  <si>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</si>
  <si>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</si>
  <si>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</si>
  <si>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</si>
  <si>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</si>
  <si>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</si>
  <si>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</si>
  <si>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</si>
  <si>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</si>
  <si>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</si>
  <si>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</si>
  <si>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</si>
  <si>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</si>
  <si>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</si>
  <si>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</si>
  <si>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</si>
  <si>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</si>
  <si>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</si>
  <si>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</si>
  <si>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</si>
  <si>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</si>
  <si>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</si>
  <si>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</si>
  <si>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</si>
  <si>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</si>
  <si>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</si>
  <si>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</si>
  <si>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</si>
  <si>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</si>
  <si>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</si>
  <si>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</si>
  <si>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</si>
  <si>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</si>
  <si>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</si>
  <si>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</si>
  <si>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</si>
  <si>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</si>
  <si>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</si>
  <si>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</si>
  <si>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</si>
  <si>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</si>
  <si>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</si>
  <si>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</si>
  <si>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</si>
  <si>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</si>
  <si>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</si>
  <si>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</si>
  <si>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</si>
  <si>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</si>
  <si>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</si>
  <si>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</si>
  <si>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</si>
  <si>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</si>
  <si>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</si>
  <si>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</si>
  <si>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</si>
  <si>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</si>
  <si>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</si>
  <si>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</si>
  <si>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</si>
  <si>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</si>
  <si>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</si>
  <si>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</si>
  <si>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</si>
  <si>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</si>
  <si>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</si>
  <si>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</si>
  <si>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</si>
  <si>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</si>
  <si>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</si>
  <si>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</si>
  <si>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</si>
  <si>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</si>
  <si>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</si>
  <si>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</si>
  <si>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</si>
  <si>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</si>
  <si>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</si>
  <si>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</si>
  <si>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</si>
  <si>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</si>
  <si>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</si>
  <si>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</si>
  <si>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</si>
  <si>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</si>
  <si>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</si>
  <si>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</si>
  <si>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</si>
  <si>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</si>
  <si>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</si>
  <si>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</si>
  <si>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</si>
  <si>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</si>
  <si>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</si>
  <si>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</si>
  <si>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</si>
  <si>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</si>
  <si>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</si>
  <si>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</si>
  <si>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</si>
  <si>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</si>
  <si>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</si>
  <si>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</si>
  <si>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</si>
  <si>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</si>
  <si>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</si>
  <si>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</si>
  <si>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</si>
  <si>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</si>
  <si>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</si>
  <si>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</si>
  <si>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</si>
  <si>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</si>
  <si>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</si>
  <si>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</si>
  <si>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</si>
  <si>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</si>
  <si>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</si>
  <si>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</si>
  <si>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</si>
  <si>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</si>
  <si>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</si>
  <si>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</si>
  <si>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</si>
  <si>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</si>
  <si>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</si>
  <si>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</si>
  <si>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</si>
  <si>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</si>
  <si>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</si>
  <si>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</si>
  <si>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</si>
  <si>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</si>
  <si>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</si>
  <si>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</si>
  <si>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</si>
  <si>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</si>
  <si>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</si>
  <si>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</si>
  <si>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</si>
  <si>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</si>
  <si>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</si>
  <si>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</si>
  <si>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</si>
  <si>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</si>
  <si>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</si>
  <si>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</si>
  <si>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</si>
  <si>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</si>
  <si>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</si>
  <si>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</si>
  <si>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</si>
  <si>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</si>
  <si>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</si>
  <si>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</si>
  <si>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</si>
  <si>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</si>
  <si>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</si>
  <si>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</si>
  <si>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</si>
  <si>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</si>
  <si>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</si>
  <si>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</si>
  <si>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</si>
  <si>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</si>
  <si>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</si>
  <si>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</si>
  <si>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</si>
  <si>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</si>
  <si>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</si>
  <si>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</si>
  <si>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</si>
  <si>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</si>
  <si>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</si>
  <si>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</si>
  <si>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</si>
  <si>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</si>
  <si>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</si>
  <si>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</si>
  <si>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</si>
  <si>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</si>
  <si>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</si>
  <si>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</si>
  <si>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</si>
  <si>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</si>
  <si>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</si>
  <si>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</si>
  <si>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</si>
  <si>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</si>
  <si>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</si>
  <si>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</si>
  <si>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</si>
  <si>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</si>
  <si>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</si>
  <si>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</si>
  <si>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</si>
  <si>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</si>
  <si>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</si>
  <si>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</si>
  <si>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</si>
  <si>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</si>
  <si>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</si>
  <si>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</si>
  <si>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</si>
  <si>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</si>
  <si>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</si>
  <si>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</si>
  <si>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</si>
  <si>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</si>
  <si>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</si>
  <si>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</si>
  <si>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</si>
  <si>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</si>
  <si>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</si>
  <si>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</si>
  <si>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</si>
  <si>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</si>
  <si>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</si>
  <si>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</si>
  <si>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</si>
  <si>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</si>
  <si>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</si>
  <si>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</si>
  <si>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</si>
  <si>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</si>
  <si>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</si>
  <si>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</si>
  <si>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</si>
  <si>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</si>
  <si>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</si>
  <si>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</si>
  <si>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</si>
  <si>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</si>
  <si>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</si>
  <si>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</si>
  <si>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</si>
  <si>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</si>
  <si>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</si>
  <si>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</si>
  <si>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</si>
  <si>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</si>
  <si>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</si>
  <si>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</si>
  <si>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</si>
  <si>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</si>
  <si>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</si>
  <si>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</si>
  <si>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</si>
  <si>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</si>
  <si>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</si>
  <si>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</si>
  <si>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</si>
  <si>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</si>
  <si>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</si>
  <si>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</si>
  <si>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</si>
  <si>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</si>
  <si>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</si>
  <si>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</si>
  <si>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</si>
  <si>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</si>
  <si>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</si>
  <si>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</si>
  <si>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</si>
  <si>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</si>
  <si>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</si>
  <si>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</si>
  <si>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</si>
  <si>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</si>
  <si>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</si>
  <si>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</si>
  <si>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</si>
  <si>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</si>
  <si>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</si>
  <si>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</si>
  <si>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</si>
  <si>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</si>
  <si>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</si>
  <si>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</si>
  <si>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</si>
  <si>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</si>
  <si>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</si>
  <si>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</si>
  <si>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</si>
  <si>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</si>
  <si>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</si>
  <si>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</si>
  <si>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</si>
  <si>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</si>
  <si>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</si>
  <si>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</si>
  <si>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</si>
  <si>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</si>
  <si>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</si>
  <si>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</si>
  <si>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</si>
  <si>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</si>
  <si>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</si>
  <si>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</si>
  <si>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</si>
  <si>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</si>
  <si>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</si>
  <si>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</si>
  <si>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</si>
  <si>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</si>
  <si>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</si>
  <si>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</si>
  <si>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</si>
  <si>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</si>
  <si>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</si>
  <si>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</si>
  <si>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</si>
  <si>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</si>
  <si>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</si>
  <si>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</si>
  <si>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</si>
  <si>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</si>
  <si>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</si>
  <si>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</si>
  <si>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</si>
  <si>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</si>
  <si>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</si>
  <si>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</si>
  <si>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</si>
  <si>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</si>
  <si>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</si>
  <si>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</si>
  <si>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</si>
  <si>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</si>
  <si>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</si>
  <si>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</si>
  <si>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</si>
  <si>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</si>
  <si>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</si>
  <si>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</si>
  <si>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</si>
  <si>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</si>
  <si>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</si>
  <si>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</si>
  <si>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</si>
  <si>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</si>
  <si>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</si>
  <si>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</si>
  <si>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</si>
  <si>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</si>
  <si>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</si>
  <si>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</si>
  <si>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</si>
  <si>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</si>
  <si>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</si>
  <si>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</si>
  <si>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</si>
  <si>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</si>
  <si>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</si>
  <si>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</si>
  <si>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</si>
  <si>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</si>
  <si>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</si>
  <si>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</si>
  <si>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</si>
  <si>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</si>
  <si>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</si>
  <si>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</si>
  <si>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</si>
  <si>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</si>
  <si>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</si>
  <si>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</si>
  <si>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</si>
  <si>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</si>
  <si>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</si>
  <si>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</si>
  <si>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</si>
  <si>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</si>
  <si>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</si>
  <si>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</si>
  <si>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</si>
  <si>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</si>
  <si>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</si>
  <si>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</si>
  <si>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</si>
  <si>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</si>
  <si>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</si>
  <si>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</si>
  <si>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</si>
  <si>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</si>
  <si>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</si>
  <si>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</si>
  <si>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</si>
  <si>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</si>
  <si>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</si>
  <si>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</si>
  <si>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</si>
  <si>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</si>
  <si>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</si>
  <si>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</si>
  <si>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</si>
  <si>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</si>
  <si>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</si>
  <si>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</si>
  <si>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</si>
  <si>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</si>
  <si>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</si>
  <si>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</si>
  <si>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</si>
  <si>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</si>
  <si>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</si>
  <si>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</si>
  <si>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</si>
  <si>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</si>
  <si>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</si>
  <si>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</si>
  <si>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</si>
  <si>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</si>
  <si>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</si>
  <si>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</si>
  <si>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</si>
  <si>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</si>
  <si>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</si>
  <si>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</si>
  <si>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</si>
  <si>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</si>
  <si>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</si>
  <si>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</si>
  <si>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</si>
  <si>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</si>
  <si>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</si>
  <si>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</si>
  <si>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</si>
  <si>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</si>
  <si>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</si>
  <si>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</si>
  <si>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</si>
  <si>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</si>
  <si>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</si>
  <si>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</si>
  <si>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</si>
  <si>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</si>
  <si>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</si>
  <si>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</si>
  <si>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</si>
  <si>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</si>
  <si>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</si>
  <si>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</si>
  <si>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</si>
  <si>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</si>
  <si>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</si>
  <si>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</si>
  <si>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</si>
  <si>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</si>
  <si>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</si>
  <si>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</si>
  <si>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</si>
  <si>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</si>
  <si>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</si>
  <si>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</si>
  <si>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</si>
  <si>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</si>
  <si>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</si>
  <si>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</si>
  <si>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</si>
  <si>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</si>
  <si>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</si>
  <si>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</si>
  <si>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</si>
  <si>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</si>
  <si>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</si>
  <si>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</si>
  <si>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</si>
  <si>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</si>
  <si>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</si>
  <si>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</si>
  <si>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</si>
  <si>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</si>
  <si>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</si>
  <si>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</si>
  <si>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</si>
  <si>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</si>
  <si>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</si>
  <si>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</si>
  <si>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</si>
  <si>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</si>
  <si>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</si>
  <si>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</si>
  <si>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</si>
  <si>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</si>
  <si>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</si>
  <si>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</si>
  <si>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</si>
  <si>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</si>
  <si>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</si>
  <si>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</si>
  <si>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</si>
  <si>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</si>
  <si>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</si>
  <si>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</si>
  <si>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</si>
  <si>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</si>
  <si>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</si>
  <si>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</si>
  <si>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</si>
  <si>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</si>
  <si>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</si>
  <si>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</si>
  <si>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</si>
  <si>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</si>
  <si>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</si>
  <si>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</si>
  <si>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</si>
  <si>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</si>
  <si>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</si>
  <si>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</si>
  <si>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</si>
  <si>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</si>
  <si>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</si>
  <si>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</si>
  <si>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</si>
  <si>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</si>
  <si>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</si>
  <si>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</si>
  <si>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</si>
  <si>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</si>
  <si>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</si>
  <si>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</si>
  <si>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</si>
  <si>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</si>
  <si>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</si>
  <si>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</si>
  <si>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</si>
  <si>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</si>
  <si>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</si>
  <si>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</si>
  <si>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</si>
  <si>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</si>
  <si>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</si>
  <si>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</si>
  <si>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</si>
  <si>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</si>
  <si>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</si>
  <si>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</si>
  <si>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</si>
  <si>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</si>
  <si>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</si>
  <si>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</si>
  <si>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</si>
  <si>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</si>
  <si>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</si>
  <si>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</si>
  <si>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</si>
  <si>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</si>
  <si>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</si>
  <si>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</si>
  <si>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</si>
  <si>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</si>
  <si>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</si>
  <si>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</si>
  <si>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</si>
  <si>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</si>
  <si>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</si>
  <si>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</si>
  <si>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</si>
  <si>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</si>
  <si>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</si>
  <si>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</si>
  <si>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</si>
  <si>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</si>
  <si>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</si>
  <si>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</si>
  <si>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</si>
  <si>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</si>
  <si>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</si>
  <si>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</si>
  <si>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</si>
  <si>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</si>
  <si>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</si>
  <si>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</si>
  <si>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</si>
  <si>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</si>
  <si>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</si>
  <si>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</si>
  <si>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</si>
  <si>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</si>
  <si>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</si>
  <si>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</si>
  <si>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</si>
  <si>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</si>
  <si>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</si>
  <si>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</si>
  <si>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</si>
  <si>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</si>
  <si>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</si>
  <si>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</si>
  <si>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</si>
  <si>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</si>
  <si>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</si>
  <si>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</si>
  <si>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</si>
  <si>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</si>
  <si>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</si>
  <si>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</si>
  <si>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</si>
  <si>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</si>
  <si>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</si>
  <si>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</si>
  <si>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</si>
  <si>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</si>
  <si>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</si>
  <si>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</si>
  <si>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</si>
  <si>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</si>
  <si>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</si>
  <si>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</si>
  <si>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</si>
  <si>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</si>
  <si>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</si>
  <si>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</si>
  <si>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</si>
  <si>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</si>
  <si>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</si>
  <si>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</si>
  <si>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</si>
  <si>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</si>
  <si>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</si>
  <si>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</si>
  <si>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</si>
  <si>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</si>
  <si>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</si>
  <si>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</si>
  <si>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</si>
  <si>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</si>
  <si>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</si>
  <si>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</si>
  <si>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</si>
  <si>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</si>
  <si>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</si>
  <si>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</si>
  <si>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</si>
  <si>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</si>
  <si>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</si>
  <si>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</si>
  <si>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</si>
  <si>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</si>
  <si>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</si>
  <si>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</si>
  <si>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</si>
  <si>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</si>
  <si>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</si>
  <si>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</si>
  <si>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</si>
  <si>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</si>
  <si>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</si>
  <si>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</si>
  <si>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</si>
  <si>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</si>
  <si>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</si>
  <si>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</si>
  <si>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</si>
  <si>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</si>
  <si>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</si>
  <si>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</si>
  <si>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</si>
  <si>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</si>
  <si>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</si>
  <si>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</si>
  <si>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</si>
  <si>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</si>
  <si>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</si>
  <si>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</si>
  <si>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</si>
  <si>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</si>
  <si>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</si>
  <si>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</si>
  <si>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</si>
  <si>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</si>
  <si>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</si>
  <si>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</si>
  <si>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</si>
  <si>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</si>
  <si>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</si>
  <si>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</si>
  <si>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</si>
  <si>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</si>
  <si>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</si>
  <si>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</si>
  <si>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</si>
  <si>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</si>
  <si>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</si>
  <si>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</si>
  <si>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</si>
  <si>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</si>
  <si>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</si>
  <si>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</si>
  <si>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</si>
  <si>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</si>
  <si>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</si>
  <si>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</si>
  <si>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</si>
  <si>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</si>
  <si>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</si>
  <si>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</si>
  <si>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</si>
  <si>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</si>
  <si>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</si>
  <si>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</si>
  <si>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</si>
  <si>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</si>
  <si>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</si>
  <si>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</si>
  <si>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</si>
  <si>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</si>
  <si>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</si>
  <si>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</si>
  <si>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</si>
  <si>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</si>
  <si>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</si>
  <si>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</si>
  <si>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</si>
  <si>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</si>
  <si>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</si>
  <si>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</si>
  <si>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</si>
  <si>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</si>
  <si>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</si>
  <si>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</si>
  <si>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</si>
  <si>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</si>
  <si>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</si>
  <si>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</si>
  <si>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</si>
  <si>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</si>
  <si>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</si>
  <si>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</si>
  <si>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</si>
  <si>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</si>
  <si>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</si>
  <si>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</si>
  <si>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</si>
  <si>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</si>
  <si>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</si>
  <si>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</si>
  <si>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</si>
  <si>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</si>
  <si>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</si>
  <si>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</si>
  <si>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</si>
  <si>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</si>
  <si>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</si>
  <si>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</si>
  <si>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</si>
  <si>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</si>
  <si>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</si>
  <si>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</si>
  <si>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</si>
  <si>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</si>
  <si>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</si>
  <si>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</si>
  <si>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</si>
  <si>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</si>
  <si>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</si>
  <si>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</si>
  <si>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</si>
  <si>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</si>
  <si>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</si>
  <si>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</si>
  <si>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</si>
  <si>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</si>
  <si>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</si>
  <si>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</si>
  <si>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</si>
  <si>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</si>
  <si>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</si>
  <si>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</si>
  <si>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</si>
  <si>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</si>
  <si>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</si>
  <si>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</si>
  <si>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</si>
  <si>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</si>
  <si>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</si>
  <si>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</si>
  <si>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</si>
  <si>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</si>
  <si>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</si>
  <si>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</si>
  <si>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</si>
  <si>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</si>
  <si>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</si>
  <si>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</si>
  <si>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</si>
  <si>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</si>
  <si>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</si>
  <si>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</si>
  <si>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</si>
  <si>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</si>
  <si>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</si>
  <si>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</si>
  <si>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</si>
  <si>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</si>
  <si>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</si>
  <si>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</si>
  <si>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</si>
  <si>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</si>
  <si>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</si>
  <si>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</si>
  <si>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</si>
  <si>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</si>
  <si>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</si>
  <si>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</si>
  <si>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</si>
  <si>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</si>
  <si>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</si>
  <si>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</si>
  <si>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</si>
  <si>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</si>
  <si>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</si>
  <si>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</si>
  <si>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</si>
  <si>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</si>
  <si>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</si>
  <si>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</si>
  <si>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</si>
  <si>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</si>
  <si>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</si>
  <si>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</si>
  <si>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</si>
  <si>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</si>
  <si>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</si>
  <si>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</si>
  <si>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</si>
  <si>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</si>
  <si>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</si>
  <si>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</si>
  <si>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</si>
  <si>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</si>
  <si>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</si>
  <si>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</si>
  <si>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</si>
  <si>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</si>
  <si>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</si>
  <si>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</si>
  <si>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</si>
  <si>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</si>
  <si>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</si>
  <si>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</si>
  <si>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</si>
  <si>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</si>
  <si>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</si>
  <si>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</si>
  <si>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</si>
  <si>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</si>
  <si>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</si>
  <si>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</si>
  <si>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</si>
  <si>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</si>
  <si>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</si>
  <si>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</si>
  <si>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</si>
  <si>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</si>
  <si>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</si>
  <si>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</si>
  <si>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</si>
  <si>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</si>
  <si>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</si>
  <si>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</si>
  <si>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</si>
  <si>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</si>
  <si>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</si>
  <si>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</si>
  <si>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</si>
  <si>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</si>
  <si>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</si>
  <si>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</si>
  <si>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</si>
  <si>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</si>
  <si>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</si>
  <si>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</si>
  <si>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</si>
  <si>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</si>
  <si>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</si>
  <si>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</si>
  <si>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</si>
  <si>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</si>
  <si>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</si>
  <si>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</si>
  <si>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</si>
  <si>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</si>
  <si>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</si>
  <si>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</si>
  <si>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</si>
  <si>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</si>
  <si>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</si>
  <si>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</si>
  <si>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</si>
  <si>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</si>
  <si>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</si>
  <si>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</si>
  <si>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</si>
  <si>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</si>
  <si>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</si>
  <si>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</si>
  <si>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</si>
  <si>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</si>
  <si>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</si>
  <si>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</si>
  <si>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</si>
  <si>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</si>
  <si>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</si>
  <si>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</si>
  <si>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</si>
  <si>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</si>
  <si>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</si>
  <si>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</si>
  <si>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</si>
  <si>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</si>
  <si>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</si>
  <si>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</si>
  <si>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</si>
  <si>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</si>
  <si>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</si>
  <si>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</si>
  <si>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</si>
  <si>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</si>
  <si>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</si>
  <si>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</si>
  <si>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</si>
  <si>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</si>
  <si>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</si>
  <si>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</si>
  <si>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</si>
  <si>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</si>
  <si>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</si>
  <si>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</si>
  <si>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</si>
  <si>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</si>
  <si>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</si>
  <si>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</si>
  <si>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</si>
  <si>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</si>
  <si>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</si>
  <si>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</si>
  <si>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</si>
  <si>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</si>
  <si>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</si>
  <si>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</si>
  <si>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</si>
  <si>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</si>
  <si>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</si>
  <si>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</si>
  <si>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</si>
  <si>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</si>
  <si>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</si>
  <si>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</si>
  <si>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</si>
  <si>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</si>
  <si>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</si>
  <si>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</si>
  <si>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</si>
  <si>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</si>
  <si>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</si>
  <si>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</si>
  <si>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</si>
  <si>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</si>
  <si>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</si>
  <si>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</si>
  <si>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</si>
  <si>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</si>
  <si>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</si>
  <si>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</si>
  <si>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</si>
  <si>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</si>
  <si>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</si>
  <si>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</si>
  <si>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</si>
  <si>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</si>
  <si>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</si>
  <si>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</si>
  <si>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</si>
  <si>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</si>
  <si>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</si>
  <si>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</si>
  <si>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</si>
  <si>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</si>
  <si>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</si>
  <si>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</si>
  <si>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</si>
  <si>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</si>
  <si>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</si>
  <si>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</si>
  <si>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</si>
  <si>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</si>
  <si>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</si>
  <si>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</si>
  <si>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</si>
  <si>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</si>
  <si>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</si>
  <si>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</si>
  <si>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</si>
  <si>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</si>
  <si>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</si>
  <si>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</si>
  <si>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</si>
  <si>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</si>
  <si>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</si>
  <si>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</si>
  <si>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</si>
  <si>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</si>
  <si>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</si>
  <si>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</si>
  <si>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</si>
  <si>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</si>
  <si>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</si>
  <si>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</si>
  <si>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</si>
  <si>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</si>
  <si>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</si>
  <si>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</si>
  <si>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</si>
  <si>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</si>
  <si>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</si>
  <si>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</si>
  <si>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</si>
  <si>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</si>
  <si>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</si>
  <si>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</si>
  <si>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</si>
  <si>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</si>
  <si>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</si>
  <si>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</si>
  <si>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</si>
  <si>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</si>
  <si>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</si>
  <si>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</si>
  <si>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</si>
  <si>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</si>
  <si>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</si>
  <si>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</si>
  <si>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</si>
  <si>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</si>
  <si>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</si>
  <si>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</si>
  <si>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</si>
  <si>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</si>
  <si>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</si>
  <si>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</si>
  <si>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</si>
  <si>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</si>
  <si>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</si>
  <si>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</si>
  <si>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</si>
  <si>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</si>
  <si>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</si>
  <si>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</si>
  <si>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</si>
  <si>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</si>
  <si>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</si>
  <si>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</si>
  <si>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</si>
  <si>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</si>
  <si>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</si>
  <si>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</si>
  <si>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</si>
  <si>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</si>
  <si>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</si>
  <si>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</si>
  <si>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</si>
  <si>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</si>
  <si>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</si>
  <si>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</si>
  <si>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</si>
  <si>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</si>
  <si>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</si>
  <si>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</si>
  <si>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</si>
  <si>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</si>
  <si>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</si>
  <si>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</si>
  <si>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</si>
  <si>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</si>
  <si>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</si>
  <si>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</si>
  <si>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</si>
  <si>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</si>
  <si>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</si>
  <si>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</si>
  <si>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</si>
  <si>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</si>
  <si>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</si>
  <si>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</si>
  <si>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</si>
  <si>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</si>
  <si>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</si>
  <si>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</si>
  <si>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</si>
  <si>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</si>
  <si>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</si>
  <si>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</si>
  <si>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</si>
  <si>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</si>
  <si>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</si>
  <si>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</si>
  <si>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</si>
  <si>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</si>
  <si>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</si>
  <si>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</si>
  <si>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</si>
  <si>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</si>
  <si>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</si>
  <si>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</si>
  <si>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</si>
  <si>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</si>
  <si>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</si>
  <si>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</si>
  <si>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</si>
  <si>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</si>
  <si>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</si>
  <si>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</si>
  <si>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</si>
  <si>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</si>
  <si>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</si>
  <si>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</si>
  <si>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</si>
  <si>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</si>
  <si>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</si>
  <si>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</si>
  <si>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</si>
  <si>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</si>
  <si>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</si>
  <si>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</si>
  <si>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</si>
  <si>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</si>
  <si>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</si>
  <si>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</si>
  <si>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</si>
  <si>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</si>
  <si>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</si>
  <si>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</si>
  <si>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</si>
  <si>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</si>
  <si>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</si>
  <si>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</si>
  <si>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</si>
  <si>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</si>
  <si>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</si>
  <si>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</si>
  <si>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</si>
  <si>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</si>
  <si>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</si>
  <si>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</si>
  <si>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</si>
  <si>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</si>
  <si>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</si>
  <si>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</si>
  <si>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</si>
  <si>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</si>
  <si>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</si>
  <si>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</si>
  <si>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</si>
  <si>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</si>
  <si>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</si>
  <si>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</si>
  <si>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</si>
  <si>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</si>
  <si>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</si>
  <si>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</si>
  <si>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</si>
  <si>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</si>
  <si>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</si>
  <si>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</si>
  <si>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</si>
  <si>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</si>
  <si>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</si>
  <si>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</si>
  <si>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</si>
  <si>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</si>
  <si>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</si>
  <si>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</si>
  <si>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</si>
  <si>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</si>
  <si>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</si>
  <si>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</si>
  <si>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</si>
  <si>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</si>
  <si>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</si>
  <si>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</si>
  <si>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</si>
  <si>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</si>
  <si>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</si>
  <si>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</si>
  <si>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</si>
  <si>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</si>
  <si>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</si>
  <si>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</si>
  <si>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</si>
  <si>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</si>
  <si>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</si>
  <si>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</si>
  <si>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</si>
  <si>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</si>
  <si>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</si>
  <si>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</si>
  <si>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</si>
  <si>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</si>
  <si>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</si>
  <si>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</si>
  <si>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</si>
  <si>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</si>
  <si>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</si>
  <si>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</si>
  <si>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</si>
  <si>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</si>
  <si>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</si>
  <si>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</si>
  <si>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</si>
  <si>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</si>
  <si>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</si>
  <si>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</si>
  <si>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</si>
  <si>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</si>
  <si>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</si>
  <si>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</si>
  <si>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</si>
  <si>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</si>
  <si>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</si>
  <si>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</si>
  <si>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</si>
  <si>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</si>
  <si>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</si>
  <si>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</si>
  <si>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</si>
  <si>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</si>
  <si>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</si>
  <si>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</si>
  <si>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</si>
  <si>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</si>
  <si>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</si>
  <si>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</si>
  <si>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</si>
  <si>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</si>
  <si>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</si>
  <si>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</si>
  <si>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</si>
  <si>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</si>
  <si>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</si>
  <si>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</si>
  <si>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</si>
  <si>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</si>
  <si>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</si>
  <si>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</si>
  <si>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</si>
  <si>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</si>
  <si>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</si>
  <si>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</si>
  <si>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</si>
  <si>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</si>
  <si>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</si>
  <si>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</si>
  <si>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</si>
  <si>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</si>
  <si>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</si>
  <si>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</si>
  <si>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</si>
  <si>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</si>
  <si>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</si>
  <si>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</si>
  <si>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</si>
  <si>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</si>
  <si>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</si>
  <si>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</si>
  <si>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</si>
  <si>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</si>
  <si>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</si>
  <si>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</si>
  <si>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</si>
  <si>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</si>
  <si>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</si>
  <si>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</si>
  <si>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</si>
  <si>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</si>
  <si>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</si>
  <si>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</si>
  <si>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</si>
  <si>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</si>
  <si>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</si>
  <si>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</si>
  <si>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</si>
  <si>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</si>
  <si>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</si>
  <si>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</si>
  <si>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</si>
  <si>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</si>
  <si>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</si>
  <si>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</si>
  <si>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</si>
  <si>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</si>
  <si>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</si>
  <si>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</si>
  <si>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</si>
  <si>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</si>
  <si>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</si>
  <si>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</si>
  <si>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</si>
  <si>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</si>
  <si>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</si>
  <si>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</si>
  <si>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</si>
  <si>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</si>
  <si>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</si>
  <si>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</si>
  <si>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</si>
  <si>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</si>
  <si>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</si>
  <si>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</si>
  <si>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</si>
  <si>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</si>
  <si>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</si>
  <si>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</si>
  <si>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</si>
  <si>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</si>
  <si>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</si>
  <si>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</si>
  <si>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</si>
  <si>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</si>
  <si>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</si>
  <si>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</si>
  <si>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</si>
  <si>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</si>
  <si>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</si>
  <si>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</si>
  <si>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</si>
  <si>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</si>
  <si>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</si>
  <si>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</si>
  <si>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</si>
  <si>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</si>
  <si>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</si>
  <si>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</si>
  <si>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</si>
  <si>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</si>
  <si>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</si>
  <si>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</si>
  <si>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</si>
  <si>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</si>
  <si>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</si>
  <si>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</si>
  <si>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</si>
  <si>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</si>
  <si>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</si>
  <si>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</si>
  <si>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</si>
  <si>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</si>
  <si>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</si>
  <si>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</si>
  <si>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</si>
  <si>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</si>
  <si>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</si>
  <si>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</si>
  <si>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</si>
  <si>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</si>
  <si>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</si>
  <si>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</si>
  <si>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</si>
  <si>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</si>
  <si>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</si>
  <si>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</si>
  <si>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</si>
  <si>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</si>
  <si>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</si>
  <si>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</si>
  <si>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</si>
  <si>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</si>
  <si>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</si>
  <si>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</si>
  <si>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</si>
  <si>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</si>
  <si>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</si>
  <si>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</si>
  <si>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</si>
  <si>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</si>
  <si>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</si>
  <si>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</si>
  <si>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</si>
  <si>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</si>
  <si>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</si>
  <si>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</si>
  <si>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</si>
  <si>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</si>
  <si>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</si>
  <si>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</si>
  <si>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</si>
  <si>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</si>
  <si>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</si>
  <si>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</si>
  <si>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</si>
  <si>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</si>
  <si>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</si>
  <si>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</si>
  <si>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</si>
  <si>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</si>
  <si>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</si>
  <si>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</si>
  <si>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</si>
  <si>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</si>
  <si>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</si>
  <si>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</si>
  <si>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</si>
  <si>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</si>
  <si>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</si>
  <si>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</si>
  <si>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</si>
  <si>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</si>
  <si>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</si>
  <si>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</si>
  <si>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</si>
  <si>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</si>
  <si>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</si>
  <si>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</si>
  <si>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</si>
  <si>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</si>
  <si>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</si>
  <si>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</si>
  <si>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</si>
  <si>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</si>
  <si>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</si>
  <si>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</si>
  <si>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</si>
  <si>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</si>
  <si>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</si>
  <si>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</si>
  <si>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</si>
  <si>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</si>
  <si>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</si>
  <si>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</si>
  <si>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</si>
  <si>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</si>
  <si>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</si>
  <si>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</si>
  <si>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</si>
  <si>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</si>
  <si>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</si>
  <si>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</si>
  <si>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</si>
  <si>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</si>
  <si>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</si>
  <si>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</si>
  <si>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</si>
  <si>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</si>
  <si>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</si>
  <si>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</si>
  <si>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</si>
  <si>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</si>
  <si>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</si>
  <si>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</si>
  <si>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</si>
  <si>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</si>
  <si>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</si>
  <si>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</si>
  <si>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</si>
  <si>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</si>
  <si>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</si>
  <si>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</si>
  <si>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</si>
  <si>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</si>
  <si>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</si>
  <si>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</si>
  <si>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</si>
  <si>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</si>
  <si>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</si>
  <si>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</si>
  <si>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</si>
  <si>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</si>
  <si>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</si>
  <si>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</si>
  <si>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</si>
  <si>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</si>
  <si>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</si>
  <si>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</si>
  <si>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</si>
  <si>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</si>
  <si>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</si>
  <si>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</si>
  <si>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</si>
  <si>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</si>
  <si>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</si>
  <si>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</si>
  <si>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</si>
  <si>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</si>
  <si>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</si>
  <si>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</si>
  <si>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</si>
  <si>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</si>
  <si>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</si>
  <si>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</si>
  <si>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</si>
  <si>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</si>
  <si>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</si>
  <si>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</si>
  <si>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</si>
  <si>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</si>
  <si>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</si>
  <si>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</si>
  <si>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</si>
  <si>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</si>
  <si>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</si>
  <si>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</si>
  <si>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</si>
  <si>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</si>
  <si>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</si>
  <si>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</si>
  <si>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</si>
  <si>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</si>
  <si>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</si>
  <si>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</si>
  <si>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</si>
  <si>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</si>
  <si>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</si>
  <si>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</si>
  <si>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</si>
  <si>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</si>
  <si>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</si>
  <si>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</si>
  <si>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</si>
  <si>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</si>
  <si>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</si>
  <si>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</si>
  <si>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</si>
  <si>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</si>
  <si>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</si>
  <si>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</si>
  <si>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</si>
  <si>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</si>
  <si>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</si>
  <si>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</si>
  <si>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</si>
  <si>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</si>
  <si>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</si>
  <si>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</si>
  <si>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</si>
  <si>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</si>
  <si>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</si>
  <si>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</si>
  <si>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</si>
  <si>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</si>
  <si>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</si>
  <si>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</si>
  <si>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</si>
  <si>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</si>
  <si>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</si>
  <si>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</si>
  <si>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</si>
  <si>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</si>
  <si>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</si>
  <si>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</si>
  <si>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</si>
  <si>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</si>
  <si>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</si>
  <si>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</si>
  <si>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</si>
  <si>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</si>
  <si>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</si>
  <si>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</si>
  <si>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</si>
  <si>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</si>
  <si>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</si>
  <si>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</si>
  <si>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</si>
  <si>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</si>
  <si>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</si>
  <si>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</si>
  <si>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</si>
  <si>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</si>
  <si>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</si>
  <si>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</si>
  <si>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</si>
  <si>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</si>
  <si>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</si>
  <si>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</si>
  <si>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</si>
  <si>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</si>
  <si>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</si>
  <si>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</si>
  <si>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</si>
  <si>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</si>
  <si>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</si>
  <si>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</si>
  <si>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</si>
  <si>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</si>
  <si>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</si>
  <si>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</si>
  <si>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</si>
  <si>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</si>
  <si>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</si>
  <si>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</si>
  <si>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</si>
  <si>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</si>
  <si>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</si>
  <si>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</si>
  <si>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</si>
  <si>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</si>
  <si>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</si>
  <si>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</si>
  <si>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</si>
  <si>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</si>
  <si>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</si>
  <si>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</si>
  <si>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</si>
  <si>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</si>
  <si>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</si>
  <si>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</si>
  <si>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</si>
  <si>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</si>
  <si>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</si>
  <si>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</si>
  <si>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</si>
  <si>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</si>
  <si>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</si>
  <si>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</si>
  <si>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</si>
  <si>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</si>
  <si>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</si>
  <si>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</si>
  <si>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</si>
  <si>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</si>
  <si>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</si>
  <si>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</si>
  <si>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</si>
  <si>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</si>
  <si>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</si>
  <si>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</si>
  <si>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</si>
  <si>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</si>
  <si>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</si>
  <si>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</si>
  <si>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</si>
  <si>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</si>
  <si>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</si>
  <si>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</si>
  <si>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</si>
  <si>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</si>
  <si>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</si>
  <si>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</si>
  <si>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</si>
  <si>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</si>
  <si>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</si>
  <si>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</si>
  <si>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</si>
  <si>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</si>
  <si>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</si>
  <si>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</si>
  <si>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</si>
  <si>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</si>
  <si>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</si>
  <si>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</si>
  <si>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</si>
  <si>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</si>
  <si>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</si>
  <si>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</si>
  <si>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</si>
  <si>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</si>
  <si>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</si>
  <si>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</si>
  <si>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</si>
  <si>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</si>
  <si>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</si>
  <si>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</si>
  <si>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</si>
  <si>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</si>
  <si>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</si>
  <si>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</si>
  <si>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</si>
  <si>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</si>
  <si>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</si>
  <si>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</si>
  <si>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</si>
  <si>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</si>
  <si>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</si>
  <si>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</si>
  <si>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</si>
  <si>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</si>
  <si>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</si>
  <si>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</si>
  <si>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</si>
  <si>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</si>
  <si>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</si>
  <si>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</si>
  <si>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</si>
  <si>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</si>
  <si>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</si>
  <si>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</si>
  <si>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</si>
  <si>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</si>
  <si>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</si>
  <si>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</si>
  <si>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</si>
  <si>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</si>
  <si>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</si>
  <si>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</si>
  <si>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</si>
  <si>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</si>
  <si>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</si>
  <si>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</si>
  <si>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</si>
  <si>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</si>
  <si>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</si>
  <si>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</si>
  <si>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</si>
  <si>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</si>
  <si>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</si>
  <si>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</si>
  <si>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</si>
  <si>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</si>
  <si>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</si>
  <si>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</si>
  <si>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</si>
  <si>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</si>
  <si>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</si>
  <si>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</si>
  <si>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</si>
  <si>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</si>
  <si>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</si>
  <si>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</si>
  <si>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</si>
  <si>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</si>
  <si>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</si>
  <si>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</si>
  <si>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</si>
  <si>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</si>
  <si>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</si>
  <si>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</si>
  <si>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</si>
  <si>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</si>
  <si>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</si>
  <si>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</si>
  <si>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</si>
  <si>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</si>
  <si>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</si>
  <si>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</si>
  <si>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</si>
  <si>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</si>
  <si>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</si>
  <si>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</si>
  <si>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</si>
  <si>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</si>
  <si>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</si>
  <si>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</si>
  <si>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</si>
  <si>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</si>
  <si>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</si>
  <si>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</si>
  <si>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</si>
  <si>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</si>
  <si>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</si>
  <si>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</si>
  <si>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</si>
  <si>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</si>
  <si>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</si>
  <si>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</si>
  <si>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</si>
  <si>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</si>
  <si>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</si>
  <si>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</si>
  <si>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</si>
  <si>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</si>
  <si>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</si>
  <si>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</si>
  <si>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</si>
  <si>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</si>
  <si>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</si>
  <si>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</si>
  <si>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</si>
  <si>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</si>
  <si>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</si>
  <si>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</si>
  <si>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</si>
  <si>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</si>
  <si>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</si>
  <si>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</si>
  <si>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</si>
  <si>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</si>
  <si>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</si>
  <si>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</si>
  <si>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</si>
  <si>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</si>
  <si>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</si>
  <si>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</si>
  <si>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</si>
  <si>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</si>
  <si>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</si>
  <si>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</si>
  <si>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</si>
  <si>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</si>
  <si>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</si>
  <si>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</si>
  <si>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</si>
  <si>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</si>
  <si>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</si>
  <si>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</si>
  <si>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</si>
  <si>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</si>
  <si>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</si>
  <si>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</si>
  <si>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</si>
  <si>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</si>
  <si>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</si>
  <si>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</si>
  <si>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</si>
  <si>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</si>
  <si>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</si>
  <si>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</si>
  <si>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</si>
  <si>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</si>
  <si>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</si>
  <si>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</si>
  <si>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</si>
  <si>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</si>
  <si>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</si>
  <si>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</si>
  <si>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</si>
  <si>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</si>
  <si>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</si>
  <si>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</si>
  <si>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</si>
  <si>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</si>
  <si>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</si>
  <si>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</si>
  <si>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</si>
  <si>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</si>
  <si>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</si>
  <si>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</si>
  <si>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</si>
  <si>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</si>
  <si>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</si>
  <si>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</si>
  <si>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</si>
  <si>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</si>
  <si>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</si>
  <si>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</si>
  <si>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</si>
  <si>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</si>
  <si>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</si>
  <si>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</si>
  <si>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</si>
  <si>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</si>
  <si>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</si>
  <si>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</si>
  <si>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</si>
  <si>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</si>
  <si>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</si>
  <si>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</si>
  <si>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</si>
  <si>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</si>
  <si>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</si>
  <si>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</si>
  <si>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</si>
  <si>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</si>
  <si>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</si>
  <si>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</si>
  <si>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</si>
  <si>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</si>
  <si>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</si>
  <si>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</si>
  <si>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</si>
  <si>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</si>
  <si>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</si>
  <si>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</si>
  <si>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</si>
  <si>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</si>
  <si>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</si>
  <si>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</si>
  <si>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</si>
  <si>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</si>
  <si>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</si>
  <si>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</si>
  <si>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</si>
  <si>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</si>
  <si>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</si>
  <si>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</si>
  <si>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</si>
  <si>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</si>
  <si>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</si>
  <si>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</si>
  <si>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</si>
  <si>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</si>
  <si>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</si>
  <si>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</si>
  <si>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</si>
  <si>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</si>
  <si>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</si>
  <si>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</si>
  <si>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</si>
  <si>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</si>
  <si>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</si>
  <si>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</si>
  <si>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</si>
  <si>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</si>
  <si>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</si>
  <si>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</si>
  <si>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</si>
  <si>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</si>
  <si>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</si>
  <si>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</si>
  <si>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</si>
  <si>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</si>
  <si>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</si>
  <si>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</si>
  <si>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</si>
  <si>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</si>
  <si>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</si>
  <si>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</si>
  <si>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</si>
  <si>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</si>
  <si>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</si>
  <si>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</si>
  <si>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</si>
  <si>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</si>
  <si>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</si>
  <si>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</si>
  <si>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</si>
  <si>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</si>
  <si>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</si>
  <si>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</si>
  <si>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</si>
  <si>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</si>
  <si>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</si>
  <si>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</si>
  <si>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</si>
  <si>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</si>
  <si>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</si>
  <si>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</si>
  <si>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</si>
  <si>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</si>
  <si>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</si>
  <si>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</si>
  <si>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</si>
  <si>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</si>
  <si>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</si>
  <si>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</si>
  <si>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</si>
  <si>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</si>
  <si>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</si>
  <si>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</si>
  <si>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</si>
  <si>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</si>
  <si>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</si>
  <si>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</si>
  <si>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</si>
  <si>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</si>
  <si>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</si>
  <si>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</si>
  <si>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</si>
  <si>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</si>
  <si>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</si>
  <si>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</si>
  <si>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</si>
  <si>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</si>
  <si>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</si>
  <si>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</si>
  <si>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</si>
  <si>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</si>
  <si>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</si>
  <si>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</si>
  <si>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</si>
  <si>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</si>
  <si>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</si>
  <si>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</si>
  <si>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</si>
  <si>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</si>
  <si>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</si>
  <si>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</si>
  <si>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</si>
  <si>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</si>
  <si>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</si>
  <si>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</si>
  <si>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</si>
  <si>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</si>
  <si>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</si>
  <si>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</si>
  <si>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</si>
  <si>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</si>
  <si>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</si>
  <si>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</si>
  <si>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</si>
  <si>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</si>
  <si>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</si>
  <si>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</si>
  <si>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</si>
  <si>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</si>
  <si>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</si>
  <si>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</si>
  <si>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</si>
  <si>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</si>
  <si>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</si>
  <si>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</si>
  <si>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</si>
  <si>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</si>
  <si>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</si>
  <si>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</si>
  <si>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</si>
  <si>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</si>
  <si>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</si>
  <si>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</si>
  <si>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</si>
  <si>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</si>
  <si>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</si>
  <si>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</si>
  <si>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</si>
  <si>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</si>
  <si>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</si>
  <si>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</si>
  <si>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</si>
  <si>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</si>
  <si>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</si>
  <si>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</si>
  <si>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</si>
  <si>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</si>
  <si>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</si>
  <si>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</si>
  <si>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</si>
  <si>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</si>
  <si>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</si>
  <si>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</si>
  <si>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</si>
  <si>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</si>
  <si>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</si>
  <si>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</si>
  <si>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</si>
  <si>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</si>
  <si>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</si>
  <si>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</si>
  <si>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</si>
  <si>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</si>
  <si>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</si>
  <si>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</si>
  <si>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</si>
  <si>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</si>
  <si>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</si>
  <si>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</si>
  <si>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</si>
  <si>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</si>
  <si>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</si>
  <si>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</si>
  <si>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</si>
  <si>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</si>
  <si>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</si>
  <si>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</si>
  <si>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</si>
  <si>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</si>
  <si>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</si>
  <si>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</si>
  <si>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</si>
  <si>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</si>
  <si>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</si>
  <si>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</si>
  <si>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</si>
  <si>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</si>
  <si>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</si>
  <si>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</si>
  <si>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</si>
  <si>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</si>
  <si>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</si>
  <si>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</si>
  <si>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</si>
  <si>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</si>
  <si>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</si>
  <si>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</si>
  <si>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</si>
  <si>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</si>
  <si>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</si>
  <si>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</si>
  <si>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</si>
  <si>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</si>
  <si>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</si>
  <si>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</si>
  <si>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</si>
  <si>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</si>
  <si>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</si>
  <si>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</si>
  <si>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</si>
  <si>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</si>
  <si>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</si>
  <si>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</si>
  <si>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</si>
  <si>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</si>
  <si>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</si>
  <si>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</si>
  <si>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</si>
  <si>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</si>
  <si>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</si>
  <si>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</si>
  <si>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</si>
  <si>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</si>
  <si>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</si>
  <si>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</si>
  <si>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</si>
  <si>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</si>
  <si>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</si>
  <si>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</si>
  <si>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</si>
  <si>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</si>
  <si>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</si>
  <si>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</si>
  <si>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</si>
  <si>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</si>
  <si>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</si>
  <si>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</si>
  <si>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</si>
  <si>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</si>
  <si>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</si>
  <si>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</si>
  <si>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</si>
  <si>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</si>
  <si>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</si>
  <si>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</si>
  <si>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</si>
  <si>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</si>
  <si>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</si>
  <si>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</si>
  <si>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</si>
  <si>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</si>
  <si>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</si>
  <si>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</si>
  <si>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</si>
  <si>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</si>
  <si>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</si>
  <si>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</si>
  <si>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</si>
  <si>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</si>
  <si>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</si>
  <si>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</si>
  <si>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</si>
  <si>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</si>
  <si>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</si>
  <si>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</si>
  <si>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</si>
  <si>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</si>
  <si>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</si>
  <si>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</si>
  <si>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</si>
  <si>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</si>
  <si>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</si>
  <si>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</si>
  <si>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</si>
  <si>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</si>
  <si>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</si>
  <si>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</si>
  <si>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</si>
  <si>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</si>
  <si>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</si>
  <si>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</si>
  <si>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</si>
  <si>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</si>
  <si>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</si>
  <si>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</si>
  <si>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</si>
  <si>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</si>
  <si>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</si>
  <si>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</si>
  <si>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</si>
  <si>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</si>
  <si>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</si>
  <si>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</si>
  <si>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</si>
  <si>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</si>
  <si>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</si>
  <si>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</si>
  <si>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</si>
  <si>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</si>
  <si>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</si>
  <si>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</si>
  <si>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</si>
  <si>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</si>
  <si>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</si>
  <si>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</si>
  <si>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</si>
  <si>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</si>
  <si>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</si>
  <si>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</si>
  <si>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</si>
  <si>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</si>
  <si>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</si>
  <si>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</si>
  <si>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</si>
  <si>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</si>
  <si>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</si>
  <si>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</si>
  <si>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</si>
  <si>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</si>
  <si>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</si>
  <si>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</si>
  <si>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</si>
  <si>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</si>
  <si>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</si>
  <si>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</si>
  <si>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</si>
  <si>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</si>
  <si>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</si>
  <si>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</si>
  <si>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</si>
  <si>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</si>
  <si>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</si>
  <si>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</si>
  <si>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</si>
  <si>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</si>
  <si>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</si>
  <si>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</si>
  <si>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</si>
  <si>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</si>
  <si>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</si>
  <si>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</si>
  <si>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</si>
  <si>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</si>
  <si>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</si>
  <si>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</si>
  <si>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</si>
  <si>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</si>
  <si>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</si>
  <si>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</si>
  <si>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</si>
  <si>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</si>
  <si>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</si>
  <si>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</si>
  <si>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</si>
  <si>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</si>
  <si>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</si>
  <si>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</si>
  <si>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</si>
  <si>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</si>
  <si>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</si>
  <si>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</si>
  <si>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</si>
  <si>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</si>
  <si>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</si>
  <si>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</si>
  <si>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</si>
  <si>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</si>
  <si>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</si>
  <si>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</si>
  <si>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</si>
  <si>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</si>
  <si>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</si>
  <si>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</si>
  <si>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</si>
  <si>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</si>
  <si>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</si>
  <si>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</si>
  <si>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</si>
  <si>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</si>
  <si>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</si>
  <si>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</si>
  <si>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</si>
  <si>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</si>
  <si>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</si>
  <si>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</si>
  <si>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</si>
  <si>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</si>
  <si>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</si>
  <si>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</si>
  <si>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</si>
  <si>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</si>
  <si>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</si>
  <si>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</si>
  <si>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</si>
  <si>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</si>
  <si>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</si>
  <si>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</si>
  <si>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</si>
  <si>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</si>
  <si>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</si>
  <si>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</si>
  <si>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</si>
  <si>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</si>
  <si>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</si>
  <si>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</si>
  <si>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</si>
  <si>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</si>
  <si>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</si>
  <si>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</si>
  <si>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</si>
  <si>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</si>
  <si>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</si>
  <si>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</si>
  <si>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</si>
  <si>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</si>
  <si>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</si>
  <si>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</si>
  <si>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</si>
  <si>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</si>
  <si>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</si>
  <si>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</si>
  <si>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</si>
  <si>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</si>
  <si>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</si>
  <si>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</si>
  <si>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</si>
  <si>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</si>
  <si>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</si>
  <si>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</si>
  <si>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</si>
  <si>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</si>
  <si>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</si>
  <si>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</si>
  <si>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</si>
  <si>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</si>
  <si>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</si>
  <si>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</si>
  <si>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</si>
  <si>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</si>
  <si>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</si>
  <si>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</si>
  <si>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</si>
  <si>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</si>
  <si>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</si>
  <si>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</si>
  <si>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</si>
  <si>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</si>
  <si>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</si>
  <si>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</si>
  <si>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</si>
  <si>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</si>
  <si>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</si>
  <si>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</si>
  <si>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</si>
  <si>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</si>
  <si>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</si>
  <si>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</si>
  <si>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</si>
  <si>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</si>
  <si>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</si>
  <si>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</si>
  <si>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</si>
  <si>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</si>
  <si>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</si>
  <si>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</si>
  <si>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</si>
  <si>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</si>
  <si>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</si>
  <si>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</si>
  <si>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</si>
  <si>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</si>
  <si>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</si>
  <si>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</si>
  <si>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</si>
  <si>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</si>
  <si>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</si>
  <si>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</si>
  <si>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</si>
  <si>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</si>
  <si>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</si>
  <si>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</si>
  <si>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</si>
  <si>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</si>
  <si>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</si>
  <si>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</si>
  <si>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</si>
  <si>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</si>
  <si>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</si>
  <si>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</si>
  <si>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</si>
  <si>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</si>
  <si>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</si>
  <si>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</si>
  <si>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</si>
  <si>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</si>
  <si>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</si>
  <si>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</si>
  <si>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</si>
  <si>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</si>
  <si>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</si>
  <si>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</si>
  <si>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</si>
  <si>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</si>
  <si>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</si>
  <si>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</si>
  <si>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</si>
  <si>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</si>
  <si>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</si>
  <si>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</si>
  <si>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</si>
  <si>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</si>
  <si>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</si>
  <si>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</si>
  <si>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</si>
  <si>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</si>
  <si>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</si>
  <si>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</si>
  <si>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</si>
  <si>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</si>
  <si>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</si>
  <si>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</si>
  <si>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</si>
  <si>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</si>
  <si>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</si>
  <si>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</si>
  <si>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</si>
  <si>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</si>
  <si>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</si>
  <si>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</si>
  <si>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</si>
  <si>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</si>
  <si>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</si>
  <si>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</si>
  <si>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</si>
  <si>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</si>
  <si>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</si>
  <si>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</si>
  <si>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</si>
  <si>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</si>
  <si>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</si>
  <si>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</si>
  <si>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</si>
  <si>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</si>
  <si>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</si>
  <si>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</si>
  <si>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</si>
  <si>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</si>
  <si>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</si>
  <si>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</si>
  <si>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</si>
  <si>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</si>
  <si>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</si>
  <si>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</si>
  <si>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</si>
  <si>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</si>
  <si>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</si>
  <si>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</si>
  <si>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</si>
  <si>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</si>
  <si>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</si>
  <si>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</si>
  <si>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</si>
  <si>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</si>
  <si>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</si>
  <si>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</si>
  <si>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</si>
  <si>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</si>
  <si>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</si>
  <si>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</si>
  <si>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</si>
  <si>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</si>
  <si>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</si>
  <si>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</si>
  <si>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</si>
  <si>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</si>
  <si>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</si>
  <si>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</si>
  <si>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</si>
  <si>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</si>
  <si>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</si>
  <si>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</si>
  <si>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</si>
  <si>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</si>
  <si>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</si>
  <si>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</si>
  <si>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</si>
  <si>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</si>
  <si>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</si>
  <si>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</si>
  <si>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</si>
  <si>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</si>
  <si>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</si>
  <si>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</si>
  <si>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</si>
  <si>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</si>
  <si>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</si>
  <si>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</si>
  <si>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</si>
  <si>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</si>
  <si>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</si>
  <si>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</si>
  <si>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</si>
  <si>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</si>
  <si>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</si>
  <si>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</si>
  <si>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</si>
  <si>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</si>
  <si>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</si>
  <si>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</si>
  <si>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</si>
  <si>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</si>
  <si>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</si>
  <si>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</si>
  <si>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</si>
  <si>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</si>
  <si>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</si>
  <si>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</si>
  <si>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</si>
  <si>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</si>
  <si>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</si>
  <si>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</si>
  <si>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</si>
  <si>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</si>
  <si>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</si>
  <si>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</si>
  <si>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</si>
  <si>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</si>
  <si>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</si>
  <si>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</si>
  <si>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</si>
  <si>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</si>
  <si>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</si>
  <si>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</si>
  <si>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</si>
  <si>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</si>
  <si>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</si>
  <si>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</si>
  <si>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</si>
  <si>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</si>
  <si>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</si>
  <si>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</si>
  <si>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</si>
  <si>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</si>
  <si>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</si>
  <si>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</si>
  <si>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</si>
  <si>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</si>
  <si>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</si>
  <si>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</si>
  <si>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</si>
  <si>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</si>
  <si>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</si>
  <si>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</si>
  <si>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</si>
  <si>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</si>
  <si>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</si>
  <si>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</si>
  <si>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</si>
  <si>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</si>
  <si>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</si>
  <si>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</si>
  <si>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</si>
  <si>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</si>
  <si>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</si>
  <si>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</si>
  <si>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</si>
  <si>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</si>
  <si>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</si>
  <si>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</si>
  <si>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</si>
  <si>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</si>
  <si>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</si>
  <si>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</si>
  <si>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</si>
  <si>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</si>
  <si>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</si>
  <si>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</si>
  <si>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</si>
  <si>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</si>
  <si>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</si>
  <si>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</si>
  <si>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</si>
  <si>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</si>
  <si>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</si>
  <si>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</si>
  <si>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</si>
  <si>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</si>
  <si>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</si>
  <si>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</si>
  <si>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</si>
  <si>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</si>
  <si>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</si>
  <si>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</si>
  <si>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</si>
  <si>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</si>
  <si>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</si>
  <si>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</si>
  <si>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</si>
  <si>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</si>
  <si>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</si>
  <si>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</si>
  <si>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</si>
  <si>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</si>
  <si>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</si>
  <si>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</si>
  <si>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</si>
  <si>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</si>
  <si>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</si>
  <si>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</si>
  <si>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</si>
  <si>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</si>
  <si>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</si>
  <si>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</si>
  <si>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</si>
  <si>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</si>
  <si>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</si>
  <si>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</si>
  <si>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</si>
  <si>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</si>
  <si>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</si>
  <si>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</si>
  <si>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</si>
  <si>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</si>
  <si>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</si>
  <si>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</si>
  <si>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</si>
  <si>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</si>
  <si>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</si>
  <si>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</si>
  <si>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</si>
  <si>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</si>
  <si>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</si>
  <si>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</si>
  <si>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</si>
  <si>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</si>
  <si>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</si>
  <si>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</si>
  <si>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</si>
  <si>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</si>
  <si>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</si>
  <si>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</si>
  <si>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</si>
  <si>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</si>
  <si>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</si>
  <si>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</si>
  <si>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</si>
  <si>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</si>
  <si>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</si>
  <si>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</si>
  <si>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</si>
  <si>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</si>
  <si>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</si>
  <si>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</si>
  <si>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</si>
  <si>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</si>
  <si>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</si>
  <si>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</si>
  <si>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</si>
  <si>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</si>
  <si>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</si>
  <si>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</si>
  <si>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</si>
  <si>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</si>
  <si>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</si>
  <si>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</si>
  <si>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</si>
  <si>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</si>
  <si>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</si>
  <si>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</si>
  <si>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</si>
  <si>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</si>
  <si>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</si>
  <si>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</si>
  <si>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</si>
  <si>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</si>
  <si>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</si>
  <si>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</si>
  <si>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</si>
  <si>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</si>
  <si>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</si>
  <si>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</si>
  <si>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</si>
  <si>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</si>
  <si>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</si>
  <si>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</si>
  <si>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</si>
  <si>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</si>
  <si>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</si>
  <si>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</si>
  <si>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</si>
  <si>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</si>
  <si>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</si>
  <si>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</si>
  <si>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</si>
  <si>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</si>
  <si>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</si>
  <si>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</si>
  <si>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</si>
  <si>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</si>
  <si>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</si>
  <si>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</si>
  <si>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</si>
  <si>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</si>
  <si>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</si>
  <si>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</si>
  <si>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</si>
  <si>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</si>
  <si>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</si>
  <si>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</si>
  <si>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</si>
  <si>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</si>
  <si>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</si>
  <si>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</si>
  <si>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</si>
  <si>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</si>
  <si>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</si>
  <si>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</si>
  <si>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</si>
  <si>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</si>
  <si>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</si>
  <si>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</si>
  <si>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</si>
  <si>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</si>
  <si>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</si>
  <si>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</si>
  <si>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</si>
  <si>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</si>
  <si>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</si>
  <si>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</si>
  <si>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</si>
  <si>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</si>
  <si>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</si>
  <si>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</si>
  <si>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</si>
  <si>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</si>
  <si>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</si>
  <si>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</si>
  <si>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</si>
  <si>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</si>
  <si>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</si>
  <si>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</si>
  <si>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</si>
  <si>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</si>
  <si>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</si>
  <si>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</si>
  <si>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</si>
  <si>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</si>
  <si>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</si>
  <si>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</si>
  <si>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</si>
  <si>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</si>
  <si>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</si>
  <si>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</si>
  <si>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</si>
  <si>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</si>
  <si>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</si>
  <si>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</si>
  <si>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</si>
  <si>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</si>
  <si>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</si>
  <si>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</si>
  <si>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</si>
  <si>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</si>
  <si>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</si>
  <si>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</si>
  <si>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</si>
  <si>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</si>
  <si>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</si>
  <si>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</si>
  <si>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</si>
  <si>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</si>
  <si>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</si>
  <si>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</si>
  <si>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</si>
  <si>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</si>
  <si>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</si>
  <si>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</si>
  <si>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</si>
  <si>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</si>
  <si>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</si>
  <si>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</si>
  <si>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</si>
  <si>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</si>
  <si>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</si>
  <si>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</si>
  <si>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</si>
  <si>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</si>
  <si>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</si>
  <si>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</si>
  <si>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</si>
  <si>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</si>
  <si>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</si>
  <si>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</si>
  <si>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</si>
  <si>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</si>
  <si>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</si>
  <si>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</si>
  <si>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</si>
  <si>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</si>
  <si>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</si>
  <si>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</si>
  <si>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</si>
  <si>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</si>
  <si>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</si>
  <si>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</si>
  <si>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</si>
  <si>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</si>
  <si>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</si>
  <si>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</si>
  <si>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</si>
  <si>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</si>
  <si>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</si>
  <si>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</si>
  <si>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</si>
  <si>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</si>
  <si>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</si>
  <si>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</si>
  <si>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</si>
  <si>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</si>
  <si>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</si>
  <si>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</si>
  <si>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</si>
  <si>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</si>
  <si>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</si>
  <si>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</si>
  <si>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</si>
  <si>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</si>
  <si>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</si>
  <si>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</si>
  <si>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</si>
  <si>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</si>
  <si>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</si>
  <si>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</si>
  <si>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</si>
  <si>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</si>
  <si>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</si>
  <si>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</si>
  <si>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</si>
  <si>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</si>
  <si>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</si>
  <si>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</si>
  <si>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</si>
  <si>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</si>
  <si>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</si>
  <si>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</si>
  <si>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</si>
  <si>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</si>
  <si>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</si>
  <si>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</si>
  <si>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</si>
  <si>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</si>
  <si>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</si>
  <si>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</si>
  <si>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</si>
  <si>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</si>
  <si>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</si>
  <si>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</si>
  <si>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</si>
  <si>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</si>
  <si>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</si>
  <si>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</si>
  <si>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</si>
  <si>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</si>
  <si>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</si>
  <si>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</si>
  <si>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</si>
  <si>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</si>
  <si>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</si>
  <si>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</si>
  <si>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</si>
  <si>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</si>
  <si>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</si>
  <si>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</si>
  <si>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</si>
  <si>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</si>
  <si>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</si>
  <si>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</si>
  <si>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</si>
  <si>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</si>
  <si>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</si>
  <si>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</si>
  <si>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</si>
  <si>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</si>
  <si>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</si>
  <si>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</si>
  <si>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</si>
  <si>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</si>
  <si>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</si>
  <si>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</si>
  <si>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</si>
  <si>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</si>
  <si>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</si>
  <si>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</si>
  <si>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</si>
  <si>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</si>
  <si>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</si>
  <si>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</si>
  <si>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</si>
  <si>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</si>
  <si>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</si>
  <si>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</si>
  <si>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</si>
  <si>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</si>
  <si>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</si>
  <si>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</si>
  <si>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</si>
  <si>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</si>
  <si>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</si>
  <si>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</si>
  <si>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</si>
  <si>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</si>
  <si>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</si>
  <si>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</si>
  <si>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</si>
  <si>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</si>
  <si>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</si>
  <si>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</si>
  <si>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</si>
  <si>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</si>
  <si>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</si>
  <si>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</si>
  <si>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</si>
  <si>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</si>
  <si>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</si>
  <si>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</si>
  <si>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</si>
  <si>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</si>
  <si>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</si>
  <si>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</si>
  <si>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</si>
  <si>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</si>
  <si>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</si>
  <si>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</si>
  <si>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</si>
  <si>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</si>
  <si>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</si>
  <si>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</si>
  <si>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</si>
  <si>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</si>
  <si>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</si>
  <si>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</si>
  <si>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</si>
  <si>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</si>
  <si>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</si>
  <si>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</si>
  <si>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</si>
  <si>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</si>
  <si>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</si>
  <si>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</si>
  <si>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</si>
  <si>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</si>
  <si>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</si>
  <si>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</si>
  <si>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</si>
  <si>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</si>
  <si>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</si>
  <si>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</si>
  <si>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</si>
  <si>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</si>
  <si>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</si>
  <si>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</si>
  <si>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</si>
  <si>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</si>
  <si>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</si>
  <si>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</si>
  <si>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</si>
  <si>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</si>
  <si>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</si>
  <si>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</si>
  <si>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</si>
  <si>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</si>
  <si>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</si>
  <si>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</si>
  <si>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</si>
  <si>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</si>
  <si>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</si>
  <si>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</si>
  <si>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</si>
  <si>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</si>
  <si>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</si>
  <si>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</si>
  <si>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</si>
  <si>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</si>
  <si>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</si>
  <si>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</si>
  <si>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</si>
  <si>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</si>
  <si>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</si>
  <si>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</si>
  <si>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</si>
  <si>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</si>
  <si>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</si>
  <si>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</si>
  <si>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</si>
  <si>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</si>
  <si>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</si>
  <si>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</si>
  <si>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</si>
  <si>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</si>
  <si>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</si>
  <si>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</si>
  <si>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</si>
  <si>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</si>
  <si>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</si>
  <si>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</si>
  <si>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</si>
  <si>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</si>
  <si>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</si>
  <si>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</si>
  <si>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</si>
  <si>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</si>
  <si>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</si>
  <si>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</si>
  <si>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</si>
  <si>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</si>
  <si>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</si>
  <si>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</si>
  <si>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</si>
  <si>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</si>
  <si>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</si>
  <si>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</si>
  <si>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</si>
  <si>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</si>
  <si>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</si>
  <si>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</si>
  <si>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</si>
  <si>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</si>
  <si>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</si>
  <si>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</si>
  <si>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</si>
  <si>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</si>
  <si>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</si>
  <si>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</si>
  <si>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</si>
  <si>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</si>
  <si>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</si>
  <si>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</si>
  <si>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</si>
  <si>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</si>
  <si>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</si>
  <si>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</si>
  <si>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</si>
  <si>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</si>
  <si>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</si>
  <si>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</si>
  <si>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</si>
  <si>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</si>
  <si>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</si>
  <si>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</si>
  <si>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</si>
  <si>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</si>
  <si>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</si>
  <si>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</si>
  <si>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</si>
  <si>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</si>
  <si>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</si>
  <si>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</si>
  <si>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</si>
  <si>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</si>
  <si>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</si>
  <si>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</si>
  <si>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</si>
  <si>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</si>
  <si>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</si>
  <si>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</si>
  <si>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</si>
  <si>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</si>
  <si>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</si>
  <si>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</si>
  <si>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</si>
  <si>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</si>
  <si>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</si>
  <si>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</si>
  <si>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</si>
  <si>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</si>
  <si>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</si>
  <si>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</si>
  <si>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</si>
  <si>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</si>
  <si>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</si>
  <si>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</si>
  <si>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</si>
  <si>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</si>
  <si>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</si>
  <si>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</si>
  <si>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</si>
  <si>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</si>
  <si>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</si>
  <si>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</si>
  <si>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</si>
  <si>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</si>
  <si>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</si>
  <si>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</si>
  <si>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</si>
  <si>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</si>
  <si>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</si>
  <si>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</si>
  <si>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</si>
  <si>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</si>
  <si>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</si>
  <si>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</si>
  <si>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</si>
  <si>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</si>
  <si>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</si>
  <si>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</si>
  <si>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</si>
  <si>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</si>
  <si>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</si>
  <si>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</si>
  <si>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</si>
  <si>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</si>
  <si>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</si>
  <si>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</si>
  <si>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</si>
  <si>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</si>
  <si>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</si>
  <si>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</si>
  <si>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</si>
  <si>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</si>
  <si>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</si>
  <si>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</si>
  <si>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</si>
  <si>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</si>
  <si>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</si>
  <si>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</si>
  <si>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</si>
  <si>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</si>
  <si>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</si>
  <si>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</si>
  <si>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</si>
  <si>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</si>
  <si>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</si>
  <si>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</si>
  <si>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</si>
  <si>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</si>
  <si>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</si>
  <si>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</si>
  <si>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</si>
  <si>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</si>
  <si>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</si>
  <si>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</si>
  <si>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</si>
  <si>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</si>
  <si>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</si>
  <si>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</si>
  <si>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</si>
  <si>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</si>
  <si>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</si>
  <si>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</si>
  <si>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</si>
  <si>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</si>
  <si>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</si>
  <si>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</si>
  <si>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</si>
  <si>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</si>
  <si>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</si>
  <si>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</si>
  <si>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</si>
  <si>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</si>
  <si>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</si>
  <si>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</si>
  <si>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</si>
  <si>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</si>
  <si>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</si>
  <si>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</si>
  <si>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</si>
  <si>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</si>
  <si>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</si>
  <si>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</si>
  <si>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</si>
  <si>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</si>
  <si>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</si>
  <si>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</si>
  <si>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</si>
  <si>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</si>
  <si>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</si>
  <si>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</si>
  <si>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</si>
  <si>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</si>
  <si>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</si>
  <si>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</si>
  <si>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</si>
  <si>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</si>
  <si>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</si>
  <si>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</si>
  <si>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</si>
  <si>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</si>
  <si>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</si>
  <si>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</si>
  <si>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</si>
  <si>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</si>
  <si>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</si>
  <si>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</si>
  <si>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</si>
  <si>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</si>
  <si>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</si>
  <si>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</si>
  <si>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</si>
  <si>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</si>
  <si>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</si>
  <si>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</si>
  <si>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</si>
  <si>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</si>
  <si>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</si>
  <si>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</si>
  <si>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</si>
  <si>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</si>
  <si>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</si>
  <si>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</si>
  <si>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</si>
  <si>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</si>
  <si>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</si>
  <si>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</si>
  <si>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</si>
  <si>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</si>
  <si>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</si>
  <si>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</si>
  <si>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</si>
  <si>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</si>
  <si>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</si>
  <si>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</si>
  <si>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</si>
  <si>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</si>
  <si>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</si>
  <si>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</si>
  <si>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</si>
  <si>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</si>
  <si>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</si>
  <si>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</si>
  <si>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</si>
  <si>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</si>
  <si>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</si>
  <si>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</si>
  <si>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</si>
  <si>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</si>
  <si>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</si>
  <si>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</si>
  <si>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</si>
  <si>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</si>
  <si>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</si>
  <si>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</si>
  <si>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</si>
  <si>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</si>
  <si>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</si>
  <si>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</si>
  <si>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</si>
  <si>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</si>
  <si>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</si>
  <si>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</si>
  <si>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</si>
  <si>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</si>
  <si>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</si>
  <si>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</si>
  <si>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</si>
  <si>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</si>
  <si>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</si>
  <si>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</si>
  <si>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</si>
  <si>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</si>
  <si>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</si>
  <si>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</si>
  <si>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</si>
  <si>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</si>
  <si>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</si>
  <si>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</si>
  <si>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</si>
  <si>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</si>
  <si>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</si>
  <si>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</si>
  <si>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</si>
  <si>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</si>
  <si>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</si>
  <si>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</si>
  <si>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</si>
  <si>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</si>
  <si>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</si>
  <si>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</si>
  <si>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</si>
  <si>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</si>
  <si>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</si>
  <si>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</si>
  <si>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</si>
  <si>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</si>
  <si>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</si>
  <si>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</si>
  <si>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</si>
  <si>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</si>
  <si>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</si>
  <si>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</si>
  <si>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</si>
  <si>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</si>
  <si>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</si>
  <si>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</si>
  <si>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</si>
  <si>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</si>
  <si>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</si>
  <si>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</si>
  <si>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</si>
  <si>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</si>
  <si>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</si>
  <si>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</si>
  <si>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</si>
  <si>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</si>
  <si>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</si>
  <si>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</si>
  <si>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</si>
  <si>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</si>
  <si>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</si>
  <si>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</si>
  <si>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</si>
  <si>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</si>
  <si>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</si>
  <si>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</si>
  <si>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</si>
  <si>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</si>
  <si>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</si>
  <si>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</si>
  <si>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</si>
  <si>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</si>
  <si>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</si>
  <si>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</si>
  <si>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</si>
  <si>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</si>
  <si>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</si>
  <si>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</si>
  <si>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</si>
  <si>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</si>
  <si>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</si>
  <si>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</si>
  <si>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</si>
  <si>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</si>
  <si>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</si>
  <si>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</si>
  <si>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</si>
  <si>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</si>
  <si>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</si>
  <si>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</si>
  <si>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</si>
  <si>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</si>
  <si>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</si>
  <si>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</si>
  <si>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</si>
  <si>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</si>
  <si>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</si>
  <si>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</si>
  <si>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</si>
  <si>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</si>
  <si>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</si>
  <si>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</si>
  <si>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</si>
  <si>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</si>
  <si>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</si>
  <si>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</si>
  <si>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</si>
  <si>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</si>
  <si>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</si>
  <si>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</si>
  <si>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</si>
  <si>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</si>
  <si>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</si>
  <si>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</si>
  <si>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</si>
  <si>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</si>
  <si>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</si>
  <si>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</si>
  <si>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</si>
  <si>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</si>
  <si>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</si>
  <si>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</si>
  <si>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</si>
  <si>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</si>
  <si>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</si>
  <si>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</si>
  <si>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</si>
  <si>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</si>
  <si>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</si>
  <si>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</si>
  <si>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</si>
  <si>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</si>
  <si>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</si>
  <si>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</si>
  <si>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</si>
  <si>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</si>
  <si>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</si>
  <si>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</si>
  <si>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</si>
  <si>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</si>
  <si>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</si>
  <si>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</si>
  <si>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</si>
  <si>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</si>
  <si>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</si>
  <si>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</si>
  <si>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</si>
  <si>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</si>
  <si>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</si>
  <si>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</si>
  <si>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</si>
  <si>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</si>
  <si>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</si>
  <si>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</si>
  <si>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</si>
  <si>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</si>
  <si>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</si>
  <si>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</si>
  <si>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</si>
  <si>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</si>
  <si>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</si>
  <si>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</si>
  <si>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</si>
  <si>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</si>
  <si>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</si>
  <si>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</si>
  <si>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</si>
  <si>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</si>
  <si>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</si>
  <si>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</si>
  <si>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</si>
  <si>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</si>
  <si>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</si>
  <si>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</si>
  <si>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</si>
  <si>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</si>
  <si>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</si>
  <si>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</si>
  <si>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</si>
  <si>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</si>
  <si>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</si>
  <si>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</si>
  <si>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</si>
  <si>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</si>
  <si>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</si>
  <si>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</si>
  <si>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</si>
  <si>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</si>
  <si>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</si>
  <si>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</si>
  <si>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</si>
  <si>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</si>
  <si>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</si>
  <si>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</si>
  <si>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</si>
  <si>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</si>
  <si>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</si>
  <si>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</si>
  <si>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</si>
  <si>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</si>
  <si>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</si>
  <si>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</si>
  <si>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</si>
  <si>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</si>
  <si>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</si>
  <si>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</si>
  <si>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</si>
  <si>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</si>
  <si>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</si>
  <si>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</si>
  <si>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</si>
  <si>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</si>
  <si>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</si>
  <si>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</si>
  <si>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</si>
  <si>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</si>
  <si>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</si>
  <si>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</si>
  <si>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</si>
  <si>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</si>
  <si>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</si>
  <si>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</si>
  <si>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</si>
  <si>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</si>
  <si>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</si>
  <si>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</si>
  <si>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</si>
  <si>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</si>
  <si>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</si>
  <si>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</si>
  <si>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</si>
  <si>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</si>
  <si>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</si>
  <si>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</si>
  <si>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</si>
  <si>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</si>
  <si>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</si>
  <si>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</si>
  <si>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</si>
  <si>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</si>
  <si>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</si>
  <si>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</si>
  <si>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</si>
  <si>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</si>
  <si>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</si>
  <si>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</si>
  <si>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</si>
  <si>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</si>
  <si>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</si>
  <si>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</si>
  <si>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</si>
  <si>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</si>
  <si>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</si>
  <si>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</si>
  <si>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</si>
  <si>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</si>
  <si>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</si>
  <si>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</si>
  <si>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</si>
  <si>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</si>
  <si>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</si>
  <si>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</si>
  <si>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</si>
  <si>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</si>
  <si>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</si>
  <si>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</si>
  <si>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</si>
  <si>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</si>
  <si>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</si>
  <si>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</si>
  <si>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</si>
  <si>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</si>
  <si>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</si>
  <si>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</si>
  <si>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</si>
  <si>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</si>
  <si>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</si>
  <si>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</si>
  <si>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</si>
  <si>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</si>
  <si>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</si>
  <si>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</si>
  <si>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</si>
  <si>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</si>
  <si>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</si>
  <si>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</si>
  <si>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</si>
  <si>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</si>
  <si>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</si>
  <si>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</si>
  <si>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</si>
  <si>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</si>
  <si>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</si>
  <si>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</si>
  <si>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</si>
  <si>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</si>
  <si>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</si>
  <si>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</si>
  <si>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</si>
  <si>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</si>
  <si>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</si>
  <si>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</si>
  <si>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</si>
  <si>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</si>
  <si>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</si>
  <si>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</si>
  <si>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</si>
  <si>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</si>
  <si>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</si>
  <si>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</si>
  <si>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</si>
  <si>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</si>
  <si>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</si>
  <si>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</si>
  <si>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</si>
  <si>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</si>
  <si>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</si>
  <si>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</si>
  <si>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</si>
  <si>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</si>
  <si>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</si>
  <si>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</si>
  <si>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</si>
  <si>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</si>
  <si>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</si>
  <si>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</si>
  <si>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</si>
  <si>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</si>
  <si>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</si>
  <si>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</si>
  <si>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</si>
  <si>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</si>
  <si>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</si>
  <si>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</si>
  <si>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</si>
  <si>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</si>
  <si>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</si>
  <si>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</si>
  <si>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</si>
  <si>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</si>
  <si>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</si>
  <si>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</si>
  <si>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</si>
  <si>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</si>
  <si>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</si>
  <si>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</si>
  <si>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</si>
  <si>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</si>
  <si>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</si>
  <si>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</si>
  <si>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</si>
  <si>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</si>
  <si>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</si>
  <si>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</si>
  <si>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</si>
  <si>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</si>
  <si>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</si>
  <si>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</si>
  <si>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</si>
  <si>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</si>
  <si>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</si>
  <si>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</si>
  <si>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</si>
  <si>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</si>
  <si>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</si>
  <si>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</si>
  <si>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</si>
  <si>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</si>
  <si>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</si>
  <si>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</si>
  <si>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</si>
  <si>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</si>
  <si>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</si>
  <si>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</si>
  <si>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</si>
  <si>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</si>
  <si>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</si>
  <si>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</si>
  <si>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</si>
  <si>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</si>
  <si>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</si>
  <si>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</si>
  <si>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</si>
  <si>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</si>
  <si>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</si>
  <si>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</si>
  <si>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</si>
  <si>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</si>
  <si>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</si>
  <si>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</si>
  <si>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</si>
  <si>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</si>
  <si>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</si>
  <si>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</si>
  <si>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</si>
  <si>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</si>
  <si>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</si>
  <si>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</si>
  <si>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</si>
  <si>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</si>
  <si>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</si>
  <si>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</si>
  <si>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</si>
  <si>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</si>
  <si>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</si>
  <si>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</si>
  <si>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</si>
  <si>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</si>
  <si>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</si>
  <si>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</si>
  <si>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</si>
  <si>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</si>
  <si>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</si>
  <si>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</si>
  <si>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</si>
  <si>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</si>
  <si>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</si>
  <si>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</si>
  <si>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</si>
  <si>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</si>
  <si>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</si>
  <si>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</si>
  <si>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</si>
  <si>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</si>
  <si>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</si>
  <si>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</si>
  <si>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</si>
  <si>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</si>
  <si>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</si>
  <si>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</si>
  <si>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</si>
  <si>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</si>
  <si>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</si>
  <si>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</si>
  <si>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</si>
  <si>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</si>
  <si>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</si>
  <si>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</si>
  <si>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</si>
  <si>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</si>
  <si>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</si>
  <si>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</si>
  <si>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</si>
  <si>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</si>
  <si>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</si>
  <si>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</si>
  <si>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</si>
  <si>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</si>
  <si>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</si>
  <si>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</si>
  <si>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</si>
  <si>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</si>
  <si>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</si>
  <si>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</si>
  <si>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</si>
  <si>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</si>
  <si>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</si>
  <si>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</si>
  <si>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</si>
  <si>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</si>
  <si>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</si>
  <si>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</si>
  <si>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</si>
  <si>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</si>
  <si>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</si>
  <si>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</si>
  <si>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</si>
  <si>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</si>
  <si>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</si>
  <si>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</si>
  <si>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</si>
  <si>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</si>
  <si>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</si>
  <si>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</si>
  <si>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</si>
  <si>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</si>
  <si>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</si>
  <si>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</si>
  <si>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</si>
  <si>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</si>
  <si>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</si>
  <si>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</si>
  <si>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</si>
  <si>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</si>
  <si>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</si>
  <si>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</si>
  <si>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</si>
  <si>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</si>
  <si>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</si>
  <si>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</si>
  <si>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</si>
  <si>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</si>
  <si>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</si>
  <si>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</si>
  <si>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</si>
  <si>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</si>
  <si>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</si>
  <si>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</si>
  <si>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</si>
  <si>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</si>
  <si>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</si>
  <si>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</si>
  <si>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</si>
  <si>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</si>
  <si>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</si>
  <si>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</si>
  <si>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</si>
  <si>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</si>
  <si>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</si>
  <si>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</si>
  <si>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</si>
  <si>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</si>
  <si>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</si>
  <si>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</si>
  <si>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</si>
  <si>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</si>
  <si>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</si>
  <si>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</si>
  <si>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</si>
  <si>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</si>
  <si>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</si>
  <si>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</si>
  <si>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</si>
  <si>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</si>
  <si>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</si>
  <si>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</si>
  <si>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</si>
  <si>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</si>
  <si>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</si>
  <si>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</si>
  <si>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</si>
  <si>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</si>
  <si>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</si>
  <si>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</si>
  <si>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</si>
  <si>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</si>
  <si>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</si>
  <si>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</si>
  <si>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</si>
  <si>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</si>
  <si>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</si>
  <si>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</si>
  <si>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</si>
  <si>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</si>
  <si>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</si>
  <si>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</si>
  <si>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</si>
  <si>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</si>
  <si>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</si>
  <si>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</si>
  <si>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</si>
  <si>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</si>
  <si>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</si>
  <si>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</si>
  <si>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</si>
  <si>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</si>
  <si>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</si>
  <si>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</si>
  <si>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</si>
  <si>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</si>
  <si>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</si>
  <si>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</si>
  <si>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</si>
  <si>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</si>
  <si>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</si>
  <si>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</si>
  <si>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</si>
  <si>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</si>
  <si>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</si>
  <si>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</si>
  <si>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</si>
  <si>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</si>
  <si>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</si>
  <si>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</si>
  <si>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</si>
  <si>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</si>
  <si>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</si>
  <si>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</si>
  <si>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</si>
  <si>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</si>
  <si>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</si>
  <si>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</si>
  <si>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</si>
  <si>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</si>
  <si>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</si>
  <si>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</si>
  <si>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</si>
  <si>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</si>
  <si>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</si>
  <si>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</si>
  <si>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</si>
  <si>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</si>
  <si>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</si>
  <si>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</si>
  <si>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</si>
  <si>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</si>
  <si>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</si>
  <si>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</si>
  <si>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</si>
  <si>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</si>
  <si>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</si>
  <si>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</si>
  <si>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</si>
  <si>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</si>
  <si>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</si>
  <si>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</si>
  <si>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</si>
  <si>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</si>
  <si>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</si>
  <si>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</si>
  <si>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</si>
  <si>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</si>
  <si>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</si>
  <si>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</si>
  <si>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</si>
  <si>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</si>
  <si>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</si>
  <si>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</si>
  <si>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</si>
  <si>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</si>
  <si>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</si>
  <si>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</si>
  <si>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</si>
  <si>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</si>
  <si>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</si>
  <si>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</si>
  <si>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</si>
  <si>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</si>
  <si>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</si>
  <si>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</si>
  <si>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</si>
  <si>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</si>
  <si>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</si>
  <si>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</si>
  <si>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</si>
  <si>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</si>
  <si>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</si>
  <si>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</si>
  <si>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</si>
  <si>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</si>
  <si>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</si>
  <si>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</si>
  <si>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</si>
  <si>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</si>
  <si>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</si>
  <si>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</si>
  <si>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</si>
  <si>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</si>
  <si>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</si>
  <si>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</si>
  <si>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</si>
  <si>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</si>
  <si>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</si>
  <si>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</si>
  <si>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</si>
  <si>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</si>
  <si>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</si>
  <si>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</si>
  <si>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</si>
  <si>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</si>
  <si>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</si>
  <si>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</si>
  <si>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</si>
  <si>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</si>
  <si>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</si>
  <si>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</si>
  <si>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</si>
  <si>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</si>
  <si>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</si>
  <si>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</si>
  <si>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</si>
  <si>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</si>
  <si>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</si>
  <si>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</si>
  <si>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</si>
  <si>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</si>
  <si>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</si>
  <si>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</si>
  <si>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</si>
  <si>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</si>
  <si>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</si>
  <si>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</si>
  <si>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</si>
  <si>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</si>
  <si>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</si>
  <si>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</si>
  <si>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</si>
  <si>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</si>
  <si>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</si>
  <si>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</si>
  <si>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</si>
  <si>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</si>
  <si>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</si>
  <si>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</si>
  <si>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</si>
  <si>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</si>
  <si>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</si>
  <si>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</si>
  <si>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</si>
  <si>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</si>
  <si>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</si>
  <si>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</si>
  <si>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</si>
  <si>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</si>
  <si>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</si>
  <si>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</si>
  <si>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</si>
  <si>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</si>
  <si>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</si>
  <si>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</si>
  <si>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</si>
  <si>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</si>
  <si>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</si>
  <si>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</si>
  <si>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</si>
  <si>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</si>
  <si>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</si>
  <si>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</si>
  <si>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</si>
  <si>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</si>
  <si>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</si>
  <si>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</si>
  <si>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</si>
  <si>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</si>
  <si>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</si>
  <si>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</si>
  <si>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</si>
  <si>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</si>
  <si>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</si>
  <si>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</si>
  <si>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</si>
  <si>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</si>
  <si>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</si>
  <si>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</si>
  <si>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</si>
  <si>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</si>
  <si>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</si>
  <si>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</si>
  <si>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</si>
  <si>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</si>
  <si>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</si>
  <si>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</si>
  <si>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</si>
  <si>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</si>
  <si>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</si>
  <si>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</si>
  <si>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</si>
  <si>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</si>
  <si>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</si>
  <si>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</si>
  <si>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</si>
  <si>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</si>
  <si>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</si>
  <si>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</si>
  <si>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</si>
  <si>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</si>
  <si>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</si>
  <si>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</si>
  <si>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</si>
  <si>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</si>
  <si>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</si>
  <si>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</si>
  <si>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</si>
  <si>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</si>
  <si>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</si>
  <si>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</si>
  <si>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</si>
  <si>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</si>
  <si>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</si>
  <si>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</si>
  <si>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</si>
  <si>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</si>
  <si>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</si>
  <si>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</si>
  <si>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</si>
  <si>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</si>
  <si>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</si>
  <si>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</si>
  <si>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</si>
  <si>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</si>
  <si>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</si>
  <si>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</si>
  <si>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</si>
  <si>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</si>
  <si>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</si>
  <si>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</si>
  <si>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</si>
  <si>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</si>
  <si>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</si>
  <si>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</si>
  <si>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</si>
  <si>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</si>
  <si>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</si>
  <si>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</si>
  <si>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</si>
  <si>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</si>
  <si>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</si>
  <si>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</si>
  <si>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</si>
  <si>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</si>
  <si>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</si>
  <si>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</si>
  <si>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</si>
  <si>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</si>
  <si>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</si>
  <si>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</si>
  <si>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</si>
  <si>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</si>
  <si>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</si>
  <si>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</si>
  <si>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</si>
  <si>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</si>
  <si>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</si>
  <si>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</si>
  <si>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</si>
  <si>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</si>
  <si>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</si>
  <si>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</si>
  <si>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</si>
  <si>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</si>
  <si>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</si>
  <si>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</si>
  <si>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</si>
  <si>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</si>
  <si>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</si>
  <si>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</si>
  <si>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</si>
  <si>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</si>
  <si>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</si>
  <si>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</si>
  <si>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</si>
  <si>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</si>
  <si>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</si>
  <si>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</si>
  <si>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</si>
  <si>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</si>
  <si>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</si>
  <si>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</si>
  <si>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</si>
  <si>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</si>
  <si>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</si>
  <si>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</si>
  <si>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</si>
  <si>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</si>
  <si>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</si>
  <si>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</si>
  <si>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</si>
  <si>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</si>
  <si>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</si>
  <si>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</si>
  <si>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</si>
  <si>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</si>
  <si>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</si>
  <si>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</si>
  <si>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</si>
  <si>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</si>
  <si>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</si>
  <si>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</si>
  <si>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</si>
  <si>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</si>
  <si>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</si>
  <si>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</si>
  <si>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</si>
  <si>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</si>
  <si>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</si>
  <si>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</si>
  <si>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</si>
  <si>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</si>
  <si>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</si>
  <si>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</si>
  <si>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</si>
  <si>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</si>
  <si>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</si>
  <si>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</si>
  <si>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</si>
  <si>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</si>
  <si>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</si>
  <si>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</si>
  <si>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</si>
  <si>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</si>
  <si>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</si>
  <si>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</si>
  <si>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</si>
  <si>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</si>
  <si>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</si>
  <si>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</si>
  <si>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</si>
  <si>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</si>
  <si>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</si>
  <si>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</si>
  <si>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</si>
  <si>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</si>
  <si>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</si>
  <si>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</si>
  <si>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</si>
  <si>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</si>
  <si>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</si>
  <si>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</si>
  <si>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</si>
  <si>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</si>
  <si>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</si>
  <si>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</si>
  <si>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</si>
  <si>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</si>
  <si>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</si>
  <si>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</si>
  <si>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</si>
  <si>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</si>
  <si>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</si>
  <si>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</si>
  <si>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</si>
  <si>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</si>
  <si>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</si>
  <si>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</si>
  <si>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</si>
  <si>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</si>
  <si>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</si>
  <si>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</si>
  <si>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</si>
  <si>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</si>
  <si>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</si>
  <si>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</si>
  <si>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</si>
  <si>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</si>
  <si>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</si>
  <si>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</si>
  <si>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</si>
  <si>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</si>
  <si>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</si>
  <si>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</si>
  <si>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</si>
  <si>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</si>
  <si>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</si>
  <si>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</si>
  <si>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</si>
  <si>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</si>
  <si>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</si>
  <si>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</si>
  <si>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</si>
  <si>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</si>
  <si>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</si>
  <si>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</si>
  <si>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</si>
  <si>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</si>
  <si>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</si>
  <si>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</si>
  <si>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</si>
  <si>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</si>
  <si>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</si>
  <si>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</si>
  <si>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</si>
  <si>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</si>
  <si>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</si>
  <si>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</si>
  <si>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</si>
  <si>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</si>
  <si>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</si>
  <si>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</si>
  <si>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</si>
  <si>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</si>
  <si>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</si>
  <si>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</si>
  <si>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</si>
  <si>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</si>
  <si>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</si>
  <si>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</si>
  <si>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</si>
  <si>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</si>
  <si>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</si>
  <si>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</si>
  <si>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</si>
  <si>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</si>
  <si>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</si>
  <si>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</si>
  <si>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</si>
  <si>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</si>
  <si>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</si>
  <si>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</si>
  <si>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</si>
  <si>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</si>
  <si>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</si>
  <si>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</si>
  <si>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</si>
  <si>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</si>
  <si>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</si>
  <si>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</si>
  <si>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</si>
  <si>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</si>
  <si>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</si>
  <si>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</si>
  <si>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</si>
  <si>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</si>
  <si>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</si>
  <si>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</si>
  <si>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</si>
  <si>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</si>
  <si>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</si>
  <si>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</si>
  <si>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</si>
  <si>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</si>
  <si>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</si>
  <si>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</si>
  <si>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</si>
  <si>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</si>
  <si>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</si>
  <si>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</si>
  <si>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</si>
  <si>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</si>
  <si>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</si>
  <si>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</si>
  <si>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</si>
  <si>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</si>
  <si>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</si>
  <si>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</si>
  <si>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</si>
  <si>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</si>
  <si>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</si>
  <si>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</si>
  <si>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</si>
  <si>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</si>
  <si>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</si>
  <si>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</si>
  <si>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</si>
  <si>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</si>
  <si>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</si>
  <si>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</si>
  <si>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</si>
  <si>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</si>
  <si>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</si>
  <si>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</si>
  <si>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</si>
  <si>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</si>
  <si>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</si>
  <si>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</si>
  <si>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</si>
  <si>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</si>
  <si>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</si>
  <si>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</si>
  <si>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</si>
  <si>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</si>
  <si>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</si>
  <si>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</si>
  <si>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</si>
  <si>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</si>
  <si>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</si>
  <si>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</si>
  <si>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</si>
  <si>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</si>
  <si>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</si>
  <si>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</si>
  <si>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</si>
  <si>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</si>
  <si>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</si>
  <si>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</si>
  <si>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</si>
  <si>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</si>
  <si>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</si>
  <si>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</si>
  <si>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</si>
  <si>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</si>
  <si>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</si>
  <si>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</si>
  <si>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</si>
  <si>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</si>
  <si>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</si>
  <si>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</si>
  <si>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</si>
  <si>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</si>
  <si>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</si>
  <si>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</si>
  <si>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</si>
  <si>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</si>
  <si>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</si>
  <si>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</si>
  <si>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</si>
  <si>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</si>
  <si>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</si>
  <si>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</si>
  <si>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</si>
  <si>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</si>
  <si>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</si>
  <si>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</si>
  <si>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</si>
  <si>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</si>
  <si>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</si>
  <si>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</si>
  <si>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</si>
  <si>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</si>
  <si>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</si>
  <si>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</si>
  <si>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</si>
  <si>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</si>
  <si>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</si>
  <si>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</si>
  <si>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</si>
  <si>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</si>
  <si>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</si>
  <si>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</si>
  <si>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</si>
  <si>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</si>
  <si>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</si>
  <si>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</si>
  <si>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</si>
  <si>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</si>
  <si>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</si>
  <si>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</si>
  <si>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</si>
  <si>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</si>
  <si>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</si>
  <si>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</si>
  <si>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</si>
  <si>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</si>
  <si>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</si>
  <si>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</si>
  <si>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</si>
  <si>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</si>
  <si>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</si>
  <si>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</si>
  <si>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</si>
  <si>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</si>
  <si>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</si>
  <si>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</si>
  <si>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</si>
  <si>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</si>
  <si>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</si>
  <si>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</si>
  <si>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</si>
  <si>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</si>
  <si>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</si>
  <si>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</si>
  <si>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</si>
  <si>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</si>
  <si>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</si>
  <si>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</si>
  <si>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</si>
  <si>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</si>
  <si>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</si>
  <si>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</si>
  <si>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</si>
  <si>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</si>
  <si>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</si>
  <si>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</si>
  <si>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</si>
  <si>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</si>
  <si>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</si>
  <si>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</si>
  <si>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</si>
  <si>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</si>
  <si>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</si>
  <si>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</si>
  <si>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</si>
  <si>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</si>
  <si>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</si>
  <si>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</si>
  <si>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</si>
  <si>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</si>
  <si>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</si>
  <si>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</si>
  <si>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</si>
  <si>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</si>
  <si>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</si>
  <si>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</si>
  <si>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</si>
  <si>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</si>
  <si>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</si>
  <si>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</si>
  <si>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</si>
  <si>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</si>
  <si>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</si>
  <si>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</si>
  <si>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</si>
  <si>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</si>
  <si>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</si>
  <si>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</si>
  <si>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</si>
  <si>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</si>
  <si>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</si>
  <si>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</si>
  <si>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</si>
  <si>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</si>
  <si>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</si>
  <si>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</si>
  <si>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</si>
  <si>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</si>
  <si>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</si>
  <si>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</si>
  <si>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</si>
  <si>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</si>
  <si>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</si>
  <si>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</si>
  <si>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</si>
  <si>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</si>
  <si>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</si>
  <si>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</si>
  <si>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</si>
  <si>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</si>
  <si>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</si>
  <si>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</si>
  <si>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</si>
  <si>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</si>
  <si>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</si>
  <si>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</si>
  <si>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</si>
  <si>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</si>
  <si>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</si>
  <si>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</si>
  <si>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</si>
  <si>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</si>
  <si>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</si>
  <si>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</si>
  <si>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</si>
  <si>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</si>
  <si>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</si>
  <si>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</si>
  <si>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</si>
  <si>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</si>
  <si>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</si>
  <si>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</si>
  <si>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</si>
  <si>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</si>
  <si>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</si>
  <si>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</si>
  <si>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</si>
  <si>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</si>
  <si>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</si>
  <si>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</si>
  <si>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</si>
  <si>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</si>
  <si>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</si>
  <si>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</si>
  <si>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</si>
  <si>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</si>
  <si>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</si>
  <si>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</si>
  <si>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</si>
  <si>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</si>
  <si>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</si>
  <si>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</si>
  <si>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</si>
  <si>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</si>
  <si>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</si>
  <si>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</si>
  <si>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</si>
  <si>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</si>
  <si>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</si>
  <si>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</si>
  <si>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</si>
  <si>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</si>
  <si>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</si>
  <si>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</si>
  <si>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</si>
  <si>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</si>
  <si>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</si>
  <si>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</si>
  <si>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</si>
  <si>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</si>
  <si>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</si>
  <si>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</si>
  <si>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</si>
  <si>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</si>
  <si>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</si>
  <si>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</si>
  <si>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</si>
  <si>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</si>
  <si>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</si>
  <si>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</si>
  <si>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</si>
  <si>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</si>
  <si>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</si>
  <si>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</si>
  <si>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</si>
  <si>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</si>
  <si>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</si>
  <si>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</si>
  <si>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</si>
  <si>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</si>
  <si>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</si>
  <si>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</si>
  <si>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</si>
  <si>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</si>
  <si>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</si>
  <si>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</si>
  <si>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</si>
  <si>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</si>
  <si>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</si>
  <si>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</si>
  <si>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</si>
  <si>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</si>
  <si>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</si>
  <si>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</si>
  <si>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</si>
  <si>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</si>
  <si>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</si>
  <si>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</si>
  <si>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</si>
  <si>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</si>
  <si>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</si>
  <si>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</si>
  <si>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</si>
  <si>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</si>
  <si>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</si>
  <si>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</si>
  <si>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</si>
  <si>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</si>
  <si>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</si>
  <si>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</si>
  <si>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</si>
  <si>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</si>
  <si>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</si>
  <si>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</si>
  <si>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</si>
  <si>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</si>
  <si>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</si>
  <si>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</si>
  <si>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</si>
  <si>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</si>
  <si>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</si>
  <si>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</si>
  <si>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</si>
  <si>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</si>
  <si>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</si>
  <si>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</si>
  <si>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</si>
  <si>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</si>
  <si>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</si>
  <si>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</si>
  <si>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</si>
  <si>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</si>
  <si>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</si>
  <si>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</si>
  <si>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</si>
  <si>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</si>
  <si>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</si>
  <si>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</si>
  <si>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</si>
  <si>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</si>
  <si>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</si>
  <si>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</si>
  <si>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</si>
  <si>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</si>
  <si>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</si>
  <si>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</si>
  <si>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</si>
  <si>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</si>
  <si>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</si>
  <si>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</si>
  <si>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</si>
  <si>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</si>
  <si>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</si>
  <si>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</si>
  <si>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</si>
  <si>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</si>
  <si>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</si>
  <si>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</si>
  <si>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</si>
  <si>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</si>
  <si>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</si>
  <si>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</si>
  <si>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</si>
  <si>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</si>
  <si>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</si>
  <si>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</si>
  <si>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</si>
  <si>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</si>
  <si>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</si>
  <si>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</si>
  <si>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</si>
  <si>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</si>
  <si>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</si>
  <si>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</si>
  <si>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</si>
  <si>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</si>
  <si>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</si>
  <si>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</si>
  <si>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</si>
  <si>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</si>
  <si>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</si>
  <si>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</si>
  <si>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</si>
  <si>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</si>
  <si>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</si>
  <si>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</si>
  <si>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</si>
  <si>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</si>
  <si>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</si>
  <si>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</si>
  <si>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</si>
  <si>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</si>
  <si>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</si>
  <si>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</si>
  <si>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</si>
  <si>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</si>
  <si>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</si>
  <si>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</si>
  <si>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</si>
  <si>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</si>
  <si>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</si>
  <si>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</si>
  <si>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</si>
  <si>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</si>
  <si>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</si>
  <si>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</si>
  <si>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</si>
  <si>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</si>
  <si>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</si>
  <si>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</si>
  <si>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</si>
  <si>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</si>
  <si>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</si>
  <si>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</si>
  <si>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</si>
  <si>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</si>
  <si>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</si>
  <si>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</si>
  <si>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</si>
  <si>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</si>
  <si>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</si>
  <si>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</si>
  <si>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</si>
  <si>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</si>
  <si>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</si>
  <si>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</si>
  <si>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</si>
  <si>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</si>
  <si>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</si>
  <si>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</si>
  <si>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</si>
  <si>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</si>
  <si>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</si>
  <si>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</si>
  <si>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</si>
  <si>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</si>
  <si>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</si>
  <si>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</si>
  <si>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</si>
  <si>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</si>
  <si>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</si>
  <si>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</si>
  <si>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</si>
  <si>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</si>
  <si>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</si>
  <si>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</si>
  <si>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</si>
  <si>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</si>
  <si>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</si>
  <si>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</si>
  <si>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</si>
  <si>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</si>
  <si>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</si>
  <si>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</si>
  <si>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</si>
  <si>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</si>
  <si>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</si>
  <si>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</si>
  <si>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</si>
  <si>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</si>
  <si>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</si>
  <si>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</si>
  <si>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</si>
  <si>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</si>
  <si>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</si>
  <si>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</si>
  <si>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</si>
  <si>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</si>
  <si>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</si>
  <si>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</si>
  <si>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</si>
  <si>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</si>
  <si>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</si>
  <si>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</si>
  <si>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</si>
  <si>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</si>
  <si>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</si>
  <si>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</si>
  <si>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</si>
  <si>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</si>
  <si>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</si>
  <si>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</si>
  <si>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</si>
  <si>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</si>
  <si>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</si>
  <si>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</si>
  <si>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</si>
  <si>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</si>
  <si>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</si>
  <si>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</si>
  <si>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</si>
  <si>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</si>
  <si>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</si>
  <si>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</si>
  <si>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</si>
  <si>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</si>
  <si>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</si>
  <si>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</si>
  <si>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</si>
  <si>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</si>
  <si>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</si>
  <si>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</si>
  <si>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</si>
  <si>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</si>
  <si>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</si>
  <si>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</si>
  <si>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</si>
  <si>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</si>
  <si>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</si>
  <si>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</si>
  <si>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</si>
  <si>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</si>
  <si>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</si>
  <si>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</si>
  <si>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</si>
  <si>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</si>
  <si>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</si>
  <si>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</si>
  <si>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</si>
  <si>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</si>
  <si>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</si>
  <si>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</si>
  <si>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</si>
  <si>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</si>
  <si>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</si>
  <si>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</si>
  <si>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</si>
  <si>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</si>
  <si>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</si>
  <si>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</si>
  <si>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</si>
  <si>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</si>
  <si>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</si>
  <si>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</si>
  <si>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</si>
  <si>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</si>
  <si>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</si>
  <si>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</si>
  <si>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</si>
  <si>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</si>
  <si>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</si>
  <si>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</si>
  <si>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</si>
  <si>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</si>
  <si>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</si>
  <si>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</si>
  <si>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</si>
  <si>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</si>
  <si>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</si>
  <si>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</si>
  <si>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</si>
  <si>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</si>
  <si>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</si>
  <si>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</si>
  <si>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</si>
  <si>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</si>
  <si>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</si>
  <si>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</si>
  <si>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</si>
  <si>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</si>
  <si>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</si>
  <si>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</si>
  <si>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</si>
  <si>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</si>
  <si>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</si>
  <si>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</si>
  <si>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</si>
  <si>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</si>
  <si>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</si>
  <si>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</si>
  <si>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</si>
  <si>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</si>
  <si>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</si>
  <si>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</si>
  <si>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</si>
  <si>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</si>
  <si>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</si>
  <si>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</si>
  <si>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</si>
  <si>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</si>
  <si>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</si>
  <si>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</si>
  <si>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</si>
  <si>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</si>
  <si>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</si>
  <si>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</si>
  <si>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</si>
  <si>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</si>
  <si>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</si>
  <si>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</si>
  <si>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</si>
  <si>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</si>
  <si>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</si>
  <si>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</si>
  <si>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</si>
  <si>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</si>
  <si>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</si>
  <si>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</si>
  <si>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</si>
  <si>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</si>
  <si>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</si>
  <si>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</si>
  <si>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</si>
  <si>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</si>
  <si>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</si>
  <si>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</si>
  <si>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</si>
  <si>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</si>
  <si>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</si>
  <si>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</si>
  <si>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</si>
  <si>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</si>
  <si>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</si>
  <si>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</si>
  <si>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</si>
  <si>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</si>
  <si>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</si>
  <si>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</si>
  <si>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</si>
  <si>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</si>
  <si>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</si>
  <si>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</si>
  <si>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</si>
  <si>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</si>
  <si>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</si>
  <si>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</si>
  <si>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</si>
  <si>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</si>
  <si>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</si>
  <si>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</si>
  <si>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</si>
  <si>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</si>
  <si>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</si>
  <si>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</si>
  <si>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</si>
  <si>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</si>
  <si>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</si>
  <si>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</si>
  <si>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</si>
  <si>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</si>
  <si>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</si>
  <si>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</si>
  <si>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</si>
  <si>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</si>
  <si>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</si>
  <si>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</si>
  <si>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</si>
  <si>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</si>
  <si>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</si>
  <si>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</si>
  <si>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</si>
  <si>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</si>
  <si>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</si>
  <si>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</si>
  <si>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</si>
  <si>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</si>
  <si>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</si>
  <si>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</si>
  <si>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</si>
  <si>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</si>
  <si>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</si>
  <si>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</si>
  <si>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</si>
  <si>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</si>
  <si>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</si>
  <si>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</si>
  <si>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</si>
  <si>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</si>
  <si>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</si>
  <si>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</si>
  <si>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</si>
  <si>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</si>
  <si>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</si>
  <si>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</si>
  <si>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</si>
  <si>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</si>
  <si>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</si>
  <si>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</si>
  <si>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</si>
  <si>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</si>
  <si>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</si>
  <si>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</si>
  <si>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</si>
  <si>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</si>
  <si>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</si>
  <si>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</si>
  <si>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</si>
  <si>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</si>
  <si>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</si>
  <si>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</si>
  <si>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</si>
  <si>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</si>
  <si>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</si>
  <si>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</si>
  <si>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</si>
  <si>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</si>
  <si>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</si>
  <si>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</si>
  <si>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</si>
  <si>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</si>
  <si>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</si>
  <si>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</si>
  <si>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</si>
  <si>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</si>
  <si>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</si>
  <si>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</si>
  <si>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</si>
  <si>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</si>
  <si>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</si>
  <si>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</si>
  <si>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</si>
  <si>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</si>
  <si>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</si>
  <si>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</si>
  <si>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</si>
  <si>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</si>
  <si>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</si>
  <si>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</si>
  <si>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</si>
  <si>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</si>
  <si>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</si>
  <si>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</si>
  <si>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</si>
  <si>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</si>
  <si>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</si>
  <si>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</si>
  <si>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</si>
  <si>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</si>
  <si>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</si>
  <si>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</si>
  <si>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</si>
  <si>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</si>
  <si>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</si>
  <si>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</si>
  <si>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</si>
  <si>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</si>
  <si>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</si>
  <si>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</si>
  <si>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</si>
  <si>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</si>
  <si>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</si>
  <si>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</si>
  <si>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</si>
  <si>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</si>
  <si>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</si>
  <si>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</si>
  <si>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</si>
  <si>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</si>
  <si>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</si>
  <si>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</si>
  <si>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</si>
  <si>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</si>
  <si>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</si>
  <si>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</si>
  <si>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</si>
  <si>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</si>
  <si>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</si>
  <si>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</si>
  <si>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</si>
  <si>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</si>
  <si>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</si>
  <si>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</si>
  <si>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</si>
  <si>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</si>
  <si>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</si>
  <si>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</si>
  <si>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</si>
  <si>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</si>
  <si>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</si>
  <si>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</si>
  <si>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</si>
  <si>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</si>
  <si>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</si>
  <si>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</si>
  <si>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</si>
  <si>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</si>
  <si>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</si>
  <si>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</si>
  <si>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</si>
  <si>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</si>
  <si>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</si>
  <si>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</si>
  <si>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</si>
  <si>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</si>
  <si>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</si>
  <si>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</si>
  <si>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</si>
  <si>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</si>
  <si>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</si>
  <si>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</si>
  <si>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</si>
  <si>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</si>
  <si>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</si>
  <si>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</si>
  <si>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</si>
  <si>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</si>
  <si>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</si>
  <si>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</si>
  <si>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</si>
  <si>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</si>
  <si>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</si>
  <si>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</si>
  <si>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</si>
  <si>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</si>
  <si>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</si>
  <si>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</si>
  <si>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</si>
  <si>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</si>
  <si>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</si>
  <si>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</si>
  <si>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</si>
  <si>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</si>
  <si>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</si>
  <si>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</si>
  <si>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</si>
  <si>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</si>
  <si>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</si>
  <si>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</si>
  <si>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</si>
  <si>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</si>
  <si>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</si>
  <si>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</si>
  <si>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</si>
  <si>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</si>
  <si>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</si>
  <si>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</si>
  <si>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</si>
  <si>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</si>
  <si>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</si>
  <si>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</si>
  <si>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</si>
  <si>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</si>
  <si>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</si>
  <si>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</si>
  <si>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</si>
  <si>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</si>
  <si>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</si>
  <si>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</si>
  <si>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</si>
  <si>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</si>
  <si>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</si>
  <si>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</si>
  <si>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</si>
  <si>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</si>
  <si>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</si>
  <si>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</si>
  <si>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</si>
  <si>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</si>
  <si>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</si>
  <si>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</si>
  <si>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</si>
  <si>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</si>
  <si>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</si>
  <si>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</si>
  <si>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</si>
  <si>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</si>
  <si>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</si>
  <si>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</si>
  <si>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</si>
  <si>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</si>
  <si>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</si>
  <si>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</si>
  <si>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</si>
  <si>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</si>
  <si>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</si>
  <si>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</si>
  <si>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</si>
  <si>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</si>
  <si>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</si>
  <si>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</si>
  <si>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</si>
  <si>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</si>
  <si>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</si>
  <si>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</si>
  <si>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</si>
  <si>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</si>
  <si>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</si>
  <si>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</si>
  <si>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</si>
  <si>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</si>
  <si>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</si>
  <si>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</si>
  <si>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</si>
  <si>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</si>
  <si>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</si>
  <si>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</si>
  <si>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</si>
  <si>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</si>
  <si>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</si>
  <si>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</si>
  <si>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</si>
  <si>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</si>
  <si>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</si>
  <si>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</si>
  <si>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</si>
  <si>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</si>
  <si>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</si>
  <si>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</si>
  <si>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</si>
  <si>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</si>
  <si>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</si>
  <si>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</si>
  <si>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</si>
  <si>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</si>
  <si>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</si>
  <si>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</si>
  <si>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</si>
  <si>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</si>
  <si>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</si>
  <si>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</si>
  <si>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</si>
  <si>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</si>
  <si>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</si>
  <si>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</si>
  <si>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</si>
  <si>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</si>
  <si>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</si>
  <si>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</si>
  <si>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</si>
  <si>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</si>
  <si>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</si>
  <si>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</si>
  <si>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</si>
  <si>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</si>
  <si>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</si>
  <si>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</si>
  <si>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</si>
  <si>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</si>
  <si>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</si>
  <si>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</si>
  <si>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</si>
  <si>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</si>
  <si>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</si>
  <si>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</si>
  <si>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</si>
  <si>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</si>
  <si>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</si>
  <si>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</si>
  <si>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</si>
  <si>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</si>
  <si>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</si>
  <si>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</si>
  <si>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</si>
  <si>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</si>
  <si>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</si>
  <si>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</si>
  <si>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</si>
  <si>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</si>
  <si>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</si>
  <si>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</si>
  <si>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</si>
  <si>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</si>
  <si>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</si>
  <si>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</si>
  <si>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</si>
  <si>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</si>
  <si>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</si>
  <si>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</si>
  <si>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</si>
  <si>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</si>
  <si>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</si>
  <si>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</si>
  <si>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</si>
  <si>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</si>
  <si>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</si>
  <si>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</si>
  <si>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</si>
  <si>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</si>
  <si>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</si>
  <si>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</si>
  <si>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</si>
  <si>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</si>
  <si>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</si>
  <si>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</si>
  <si>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</si>
  <si>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</si>
  <si>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</si>
  <si>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</si>
  <si>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</si>
  <si>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</si>
  <si>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</si>
  <si>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</si>
  <si>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</si>
  <si>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</si>
  <si>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</si>
  <si>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</si>
  <si>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</si>
  <si>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</si>
  <si>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</si>
  <si>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</si>
  <si>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</si>
  <si>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</si>
  <si>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</si>
  <si>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</si>
  <si>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</si>
  <si>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</si>
  <si>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</si>
  <si>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</si>
  <si>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</si>
  <si>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</si>
  <si>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</si>
  <si>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</si>
  <si>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</si>
  <si>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</si>
  <si>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</si>
  <si>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</si>
  <si>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</si>
  <si>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</si>
  <si>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</si>
  <si>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</si>
  <si>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</si>
  <si>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</si>
  <si>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</si>
  <si>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</si>
  <si>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</si>
  <si>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</si>
  <si>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</si>
  <si>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</si>
  <si>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</si>
  <si>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</si>
  <si>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</si>
  <si>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</si>
  <si>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</si>
  <si>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</si>
  <si>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</si>
  <si>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</si>
  <si>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</si>
  <si>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</si>
  <si>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</si>
  <si>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</si>
  <si>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</si>
  <si>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</si>
  <si>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</si>
  <si>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</si>
  <si>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</si>
  <si>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</si>
  <si>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</si>
  <si>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</si>
  <si>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</si>
  <si>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</si>
  <si>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</si>
  <si>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</si>
  <si>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</si>
  <si>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</si>
  <si>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</si>
  <si>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</si>
  <si>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</si>
  <si>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</si>
  <si>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</si>
  <si>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</si>
  <si>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</si>
  <si>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</si>
  <si>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</si>
  <si>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</si>
  <si>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</si>
  <si>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</si>
  <si>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</si>
  <si>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</si>
  <si>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</si>
  <si>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</si>
  <si>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</si>
  <si>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</si>
  <si>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</si>
  <si>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</si>
  <si>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</si>
  <si>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</si>
  <si>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</si>
  <si>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</si>
  <si>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</si>
  <si>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</si>
  <si>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</si>
  <si>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</si>
  <si>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</si>
  <si>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</si>
  <si>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</si>
  <si>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</si>
  <si>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</si>
  <si>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</si>
  <si>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</si>
  <si>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</si>
  <si>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</si>
  <si>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</si>
  <si>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</si>
  <si>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</si>
  <si>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</si>
  <si>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</si>
  <si>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</si>
  <si>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</si>
  <si>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</si>
  <si>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</si>
  <si>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</si>
  <si>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</si>
  <si>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</si>
  <si>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</si>
  <si>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</si>
  <si>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</si>
  <si>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</si>
  <si>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</si>
  <si>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</si>
  <si>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</si>
  <si>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</si>
  <si>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</si>
  <si>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</si>
  <si>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</si>
  <si>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</si>
  <si>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</si>
  <si>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</si>
  <si>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</si>
  <si>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</si>
  <si>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</si>
  <si>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</si>
  <si>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</si>
  <si>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</si>
  <si>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</si>
  <si>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</si>
  <si>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</si>
  <si>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</si>
  <si>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</si>
  <si>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</si>
  <si>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</si>
  <si>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</si>
  <si>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</si>
  <si>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</si>
  <si>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</si>
  <si>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</si>
  <si>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</si>
  <si>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</si>
  <si>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</si>
  <si>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</si>
  <si>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</si>
  <si>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</si>
  <si>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</si>
  <si>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</si>
  <si>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</si>
  <si>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</si>
  <si>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</si>
  <si>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</si>
  <si>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</si>
  <si>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</si>
  <si>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</si>
  <si>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</si>
  <si>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</si>
  <si>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</si>
  <si>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</si>
  <si>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</si>
  <si>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</si>
  <si>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</si>
  <si>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</si>
  <si>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</si>
  <si>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</si>
  <si>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</si>
  <si>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</si>
  <si>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</si>
  <si>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</si>
  <si>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</si>
  <si>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</si>
  <si>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</si>
  <si>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</si>
  <si>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</si>
  <si>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</si>
  <si>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</si>
  <si>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</si>
  <si>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</si>
  <si>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</si>
  <si>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</si>
  <si>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</si>
  <si>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</si>
  <si>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</si>
  <si>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</si>
  <si>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</si>
  <si>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</si>
  <si>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</si>
  <si>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</si>
  <si>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</si>
  <si>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</si>
  <si>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</si>
  <si>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</si>
  <si>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</si>
  <si>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</si>
  <si>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</si>
  <si>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</si>
  <si>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</si>
  <si>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</si>
  <si>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</si>
  <si>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</si>
  <si>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</si>
  <si>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</si>
  <si>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</si>
  <si>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</si>
  <si>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</si>
  <si>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</si>
  <si>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</si>
  <si>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</si>
  <si>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</si>
  <si>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</si>
  <si>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</si>
  <si>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</si>
  <si>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</si>
  <si>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</si>
  <si>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</si>
  <si>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</si>
  <si>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</si>
  <si>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</si>
  <si>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</si>
  <si>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</si>
  <si>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</si>
  <si>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</si>
  <si>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</si>
  <si>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</si>
  <si>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</si>
  <si>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</si>
  <si>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</si>
  <si>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</si>
  <si>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</si>
  <si>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</si>
  <si>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</si>
  <si>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</si>
  <si>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</si>
  <si>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</si>
  <si>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</si>
  <si>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</si>
  <si>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</si>
  <si>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</si>
  <si>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</si>
  <si>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</si>
  <si>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</si>
  <si>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</si>
  <si>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</si>
  <si>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</si>
  <si>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</si>
  <si>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</si>
  <si>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</si>
  <si>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</si>
  <si>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</si>
  <si>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</si>
  <si>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</si>
  <si>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</si>
  <si>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</si>
  <si>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</si>
  <si>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</si>
  <si>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</si>
  <si>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</si>
  <si>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</si>
  <si>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</si>
  <si>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</si>
  <si>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</si>
  <si>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</si>
  <si>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</si>
  <si>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</si>
  <si>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</si>
  <si>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</si>
  <si>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</si>
  <si>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</si>
  <si>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</si>
  <si>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</si>
  <si>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</si>
  <si>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</si>
  <si>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</si>
  <si>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</si>
  <si>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</si>
  <si>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</si>
  <si>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</si>
  <si>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</si>
  <si>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</si>
  <si>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</si>
  <si>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</si>
  <si>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</si>
  <si>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</si>
  <si>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</si>
  <si>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</si>
  <si>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</si>
  <si>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</si>
  <si>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</si>
  <si>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</si>
  <si>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</si>
  <si>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</si>
  <si>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</si>
  <si>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</si>
  <si>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</si>
  <si>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</si>
  <si>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</si>
  <si>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</si>
  <si>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</si>
  <si>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</si>
  <si>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</si>
  <si>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</si>
  <si>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</si>
  <si>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</si>
  <si>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</si>
  <si>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</si>
  <si>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</si>
  <si>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</si>
  <si>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</si>
  <si>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</si>
  <si>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</si>
  <si>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</si>
  <si>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</si>
  <si>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</si>
  <si>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</si>
  <si>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</si>
  <si>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</si>
  <si>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</si>
  <si>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</si>
  <si>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</si>
  <si>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</si>
  <si>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</si>
  <si>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</si>
  <si>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</si>
  <si>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</si>
  <si>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</si>
  <si>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</si>
  <si>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</si>
  <si>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</si>
  <si>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</si>
  <si>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</si>
  <si>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</si>
  <si>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</si>
  <si>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</si>
  <si>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</si>
  <si>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</si>
  <si>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</si>
  <si>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</si>
  <si>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</si>
  <si>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</si>
  <si>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</si>
  <si>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</si>
  <si>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</si>
  <si>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</si>
  <si>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</si>
  <si>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</si>
  <si>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</si>
  <si>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</si>
  <si>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</si>
  <si>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</si>
  <si>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</si>
  <si>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</si>
  <si>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</si>
  <si>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</si>
  <si>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</si>
  <si>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</si>
  <si>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</si>
  <si>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</si>
  <si>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</si>
  <si>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</si>
  <si>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</si>
  <si>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</si>
  <si>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</si>
  <si>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</si>
  <si>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</si>
  <si>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</si>
  <si>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</si>
  <si>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</si>
  <si>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</si>
  <si>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</si>
  <si>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</si>
  <si>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</si>
  <si>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</si>
  <si>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</si>
  <si>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</si>
  <si>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</si>
  <si>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</si>
  <si>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</si>
  <si>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</si>
  <si>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</si>
  <si>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</si>
  <si>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</si>
  <si>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</si>
  <si>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</si>
  <si>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</si>
  <si>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</si>
  <si>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</si>
  <si>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</si>
  <si>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</si>
  <si>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</si>
  <si>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</si>
  <si>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</si>
  <si>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</si>
  <si>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</si>
  <si>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</si>
  <si>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</si>
  <si>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</si>
  <si>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</si>
  <si>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</si>
  <si>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</si>
  <si>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</si>
  <si>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</si>
  <si>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</si>
  <si>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</si>
  <si>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</si>
  <si>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</si>
  <si>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</si>
  <si>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</si>
  <si>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</si>
  <si>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</si>
  <si>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</si>
  <si>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</si>
  <si>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</si>
  <si>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</si>
  <si>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</si>
  <si>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</si>
  <si>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</si>
  <si>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</si>
  <si>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</si>
  <si>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</si>
  <si>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</si>
  <si>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</si>
  <si>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</si>
  <si>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</si>
  <si>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</si>
  <si>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</si>
  <si>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</si>
  <si>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</si>
  <si>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</si>
  <si>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</si>
  <si>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</si>
  <si>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</si>
  <si>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</si>
  <si>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</si>
  <si>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</si>
  <si>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</si>
  <si>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</si>
  <si>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</si>
  <si>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</si>
  <si>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</si>
  <si>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</si>
  <si>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</si>
  <si>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</si>
  <si>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</si>
  <si>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</si>
  <si>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</si>
  <si>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</si>
  <si>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</si>
  <si>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</si>
  <si>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</si>
  <si>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</si>
  <si>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</si>
  <si>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</si>
  <si>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</si>
  <si>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</si>
  <si>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</si>
  <si>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</si>
  <si>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</si>
  <si>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</si>
  <si>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</si>
  <si>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</si>
  <si>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</si>
  <si>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</si>
  <si>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</si>
  <si>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</si>
  <si>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</si>
  <si>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</si>
  <si>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</si>
  <si>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</si>
  <si>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</si>
  <si>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</si>
  <si>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</si>
  <si>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</si>
  <si>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</si>
  <si>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</si>
  <si>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</si>
  <si>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</si>
  <si>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</si>
  <si>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</si>
  <si>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</si>
  <si>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</si>
  <si>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</si>
  <si>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</si>
  <si>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</si>
  <si>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</si>
  <si>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</si>
  <si>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</si>
  <si>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</si>
  <si>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</si>
  <si>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</si>
  <si>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</si>
  <si>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</si>
  <si>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</si>
  <si>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</si>
  <si>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</si>
  <si>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</si>
  <si>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</si>
  <si>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</si>
  <si>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</si>
  <si>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</si>
  <si>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</si>
  <si>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</si>
  <si>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</si>
  <si>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</si>
  <si>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</si>
  <si>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</si>
  <si>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</si>
  <si>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</si>
  <si>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</si>
  <si>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</si>
  <si>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</si>
  <si>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</si>
  <si>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</si>
  <si>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</si>
  <si>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</si>
  <si>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</si>
  <si>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</si>
  <si>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</si>
  <si>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</si>
  <si>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</si>
  <si>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</si>
  <si>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</si>
  <si>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</si>
  <si>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</si>
  <si>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</si>
  <si>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</si>
  <si>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</si>
  <si>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</si>
  <si>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</si>
  <si>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</si>
  <si>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</si>
  <si>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</si>
  <si>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</si>
  <si>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</si>
  <si>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</si>
  <si>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</si>
  <si>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</si>
  <si>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</si>
  <si>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</si>
  <si>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</si>
  <si>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</si>
  <si>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</si>
  <si>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</si>
  <si>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</si>
  <si>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</si>
  <si>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</si>
  <si>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</si>
  <si>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</si>
  <si>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</si>
  <si>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</si>
  <si>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</si>
  <si>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</si>
  <si>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</si>
  <si>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</si>
  <si>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</si>
  <si>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</si>
  <si>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</si>
  <si>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</si>
  <si>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</si>
  <si>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</si>
  <si>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</si>
  <si>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</si>
  <si>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</si>
  <si>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</si>
  <si>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</si>
  <si>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</si>
  <si>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</si>
  <si>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</si>
  <si>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</si>
  <si>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</si>
  <si>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</si>
  <si>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</si>
  <si>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</si>
  <si>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</si>
  <si>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</si>
  <si>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</si>
  <si>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</si>
  <si>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</si>
  <si>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</si>
  <si>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</si>
  <si>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</si>
  <si>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</si>
  <si>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</si>
  <si>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</si>
  <si>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</si>
  <si>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</si>
  <si>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</si>
  <si>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</si>
  <si>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</si>
  <si>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</si>
  <si>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</si>
  <si>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</si>
  <si>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</si>
  <si>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</si>
  <si>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</si>
  <si>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</si>
  <si>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</si>
  <si>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</si>
  <si>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</si>
  <si>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</si>
  <si>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</si>
  <si>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</si>
  <si>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</si>
  <si>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</si>
  <si>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</si>
  <si>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</si>
  <si>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</si>
  <si>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</si>
  <si>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</si>
  <si>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</si>
  <si>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</si>
  <si>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</si>
  <si>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</si>
  <si>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</si>
  <si>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</si>
  <si>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</si>
  <si>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</si>
  <si>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</si>
  <si>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</si>
  <si>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</si>
  <si>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</si>
  <si>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</si>
  <si>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</si>
  <si>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</si>
  <si>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</si>
  <si>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</si>
  <si>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</si>
  <si>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</si>
  <si>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</si>
  <si>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</si>
  <si>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</si>
  <si>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</si>
  <si>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</si>
  <si>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</si>
  <si>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</si>
  <si>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</si>
  <si>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</si>
  <si>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</si>
  <si>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</si>
  <si>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</si>
  <si>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</si>
  <si>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</si>
  <si>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</si>
  <si>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</si>
  <si>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</si>
  <si>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</si>
  <si>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</si>
  <si>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</si>
  <si>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</si>
  <si>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</si>
  <si>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</si>
  <si>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</si>
  <si>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</si>
  <si>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</si>
  <si>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</si>
  <si>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</si>
  <si>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</si>
  <si>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</si>
  <si>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</si>
  <si>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</si>
  <si>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</si>
  <si>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</si>
  <si>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</si>
  <si>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</si>
  <si>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</si>
  <si>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</si>
  <si>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</si>
  <si>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</si>
  <si>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</si>
  <si>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</si>
  <si>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</si>
  <si>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</si>
  <si>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</si>
  <si>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</si>
  <si>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</si>
  <si>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</si>
  <si>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</si>
  <si>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</si>
  <si>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</si>
  <si>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</si>
  <si>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</si>
  <si>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</si>
  <si>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</si>
  <si>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</si>
  <si>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</si>
  <si>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</si>
  <si>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</si>
  <si>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</si>
  <si>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</si>
  <si>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</si>
  <si>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</si>
  <si>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</si>
  <si>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</si>
  <si>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</si>
  <si>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</si>
  <si>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</si>
  <si>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</si>
  <si>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</si>
  <si>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</si>
  <si>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</si>
  <si>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</si>
  <si>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</si>
  <si>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</si>
  <si>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</si>
  <si>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</si>
  <si>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</si>
  <si>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</si>
  <si>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</si>
  <si>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</si>
  <si>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</si>
  <si>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</si>
  <si>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</si>
  <si>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</si>
  <si>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</si>
  <si>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</si>
  <si>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</si>
  <si>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</si>
  <si>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</si>
  <si>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</si>
  <si>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</si>
  <si>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</si>
  <si>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</si>
  <si>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</si>
  <si>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</si>
  <si>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</si>
  <si>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</si>
  <si>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</si>
  <si>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</si>
  <si>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</si>
  <si>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</si>
  <si>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</si>
  <si>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</si>
  <si>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</si>
  <si>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</si>
  <si>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</si>
  <si>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</si>
  <si>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</si>
  <si>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</si>
  <si>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</si>
  <si>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</si>
  <si>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</si>
  <si>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</si>
  <si>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</si>
  <si>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</si>
  <si>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</si>
  <si>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</si>
  <si>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</si>
  <si>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</si>
  <si>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</si>
  <si>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</si>
  <si>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</si>
  <si>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</si>
  <si>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</si>
  <si>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</si>
  <si>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</si>
  <si>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</si>
  <si>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</si>
  <si>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</si>
  <si>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</si>
  <si>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</si>
  <si>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</si>
  <si>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</si>
  <si>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</si>
  <si>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</si>
  <si>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</si>
  <si>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</si>
  <si>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</si>
  <si>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</si>
  <si>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</si>
  <si>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</si>
  <si>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</si>
  <si>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</si>
  <si>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</si>
  <si>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</si>
  <si>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</si>
  <si>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</si>
  <si>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</si>
  <si>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</si>
  <si>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</si>
  <si>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</si>
  <si>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</si>
  <si>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</si>
  <si>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</si>
  <si>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</si>
  <si>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</si>
  <si>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</si>
  <si>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</si>
  <si>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</si>
  <si>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</si>
  <si>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</si>
  <si>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</si>
  <si>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</si>
  <si>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</si>
  <si>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</si>
  <si>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</si>
  <si>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</si>
  <si>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</si>
  <si>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</si>
  <si>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</si>
  <si>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</si>
  <si>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</si>
  <si>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</si>
  <si>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</si>
  <si>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</si>
  <si>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</si>
  <si>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</si>
  <si>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</si>
  <si>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</si>
  <si>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</si>
  <si>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</si>
  <si>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</si>
  <si>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</si>
  <si>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</si>
  <si>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</si>
  <si>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</si>
  <si>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</si>
  <si>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</si>
  <si>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</si>
  <si>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</si>
  <si>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</si>
  <si>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</si>
  <si>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</si>
  <si>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</si>
  <si>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</si>
  <si>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</si>
  <si>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</si>
  <si>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</si>
  <si>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</si>
  <si>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</si>
  <si>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</si>
  <si>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</si>
  <si>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</si>
  <si>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</si>
  <si>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</si>
  <si>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</si>
  <si>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</si>
  <si>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</si>
  <si>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</si>
  <si>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</si>
  <si>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</si>
  <si>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</si>
  <si>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</si>
  <si>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</si>
  <si>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</si>
  <si>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</si>
  <si>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</si>
  <si>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</si>
  <si>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</si>
  <si>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</si>
  <si>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</si>
  <si>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</si>
  <si>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</si>
  <si>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</si>
  <si>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</si>
  <si>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</si>
  <si>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</si>
  <si>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</si>
  <si>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</si>
  <si>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</si>
  <si>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</si>
  <si>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</si>
  <si>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</si>
  <si>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</si>
  <si>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</si>
  <si>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</si>
  <si>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</si>
  <si>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</si>
  <si>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</si>
  <si>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</si>
  <si>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</si>
  <si>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</si>
  <si>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</si>
  <si>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</si>
  <si>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</si>
  <si>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</si>
  <si>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</si>
  <si>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</si>
  <si>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</si>
  <si>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</si>
  <si>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</si>
  <si>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</si>
  <si>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</si>
  <si>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</si>
  <si>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</si>
  <si>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</si>
  <si>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</si>
  <si>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</si>
  <si>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</si>
  <si>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</si>
  <si>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</si>
  <si>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</si>
  <si>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</si>
  <si>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</si>
  <si>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</si>
  <si>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</si>
  <si>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</si>
  <si>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</si>
  <si>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</si>
  <si>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</si>
  <si>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</si>
  <si>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</si>
  <si>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</si>
  <si>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</si>
  <si>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</si>
  <si>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</si>
  <si>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</si>
  <si>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</si>
  <si>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</si>
  <si>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</si>
  <si>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</si>
  <si>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</si>
  <si>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</si>
  <si>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</si>
  <si>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</si>
  <si>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</si>
  <si>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</si>
  <si>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</si>
  <si>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</si>
  <si>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</si>
  <si>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</si>
  <si>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</si>
  <si>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</si>
  <si>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</si>
  <si>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</si>
  <si>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</si>
  <si>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</si>
  <si>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</si>
  <si>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</si>
  <si>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</si>
  <si>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</si>
  <si>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</si>
  <si>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</si>
  <si>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</si>
  <si>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</si>
  <si>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</si>
  <si>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</si>
  <si>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</si>
  <si>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</si>
  <si>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</si>
  <si>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</si>
  <si>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</si>
  <si>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</si>
  <si>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</si>
  <si>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</si>
  <si>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</si>
  <si>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</si>
  <si>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</si>
  <si>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</si>
  <si>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</si>
  <si>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</si>
  <si>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</si>
  <si>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</si>
  <si>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</si>
  <si>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</si>
  <si>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</si>
  <si>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</si>
  <si>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</si>
  <si>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</si>
  <si>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</si>
  <si>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</si>
  <si>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</si>
  <si>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</si>
  <si>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</si>
  <si>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</si>
  <si>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</si>
  <si>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</si>
  <si>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</si>
  <si>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</si>
  <si>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</si>
  <si>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</si>
  <si>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</si>
  <si>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</si>
  <si>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</si>
  <si>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</si>
  <si>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</si>
  <si>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</si>
  <si>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</si>
  <si>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</si>
  <si>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</si>
  <si>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</si>
  <si>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</si>
  <si>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</si>
  <si>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</si>
  <si>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</si>
  <si>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</si>
  <si>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</si>
  <si>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</si>
  <si>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</si>
  <si>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</si>
  <si>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</si>
  <si>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</si>
  <si>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</si>
  <si>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</si>
  <si>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</si>
  <si>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</si>
  <si>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</si>
  <si>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</si>
  <si>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</si>
  <si>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</si>
  <si>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</si>
  <si>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</si>
  <si>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</si>
  <si>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</si>
  <si>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</si>
  <si>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</si>
  <si>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</si>
  <si>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</si>
  <si>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</si>
  <si>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</si>
  <si>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</si>
  <si>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</si>
  <si>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</si>
  <si>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</si>
  <si>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</si>
  <si>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</si>
  <si>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</si>
  <si>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</si>
  <si>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</si>
  <si>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</si>
  <si>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</si>
  <si>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</si>
  <si>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</si>
  <si>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</si>
  <si>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</si>
  <si>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</si>
  <si>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</si>
  <si>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</si>
  <si>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</si>
  <si>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</si>
  <si>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</si>
  <si>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</si>
  <si>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</si>
  <si>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</si>
  <si>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</si>
  <si>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</si>
  <si>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</si>
  <si>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</si>
  <si>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</si>
  <si>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</si>
  <si>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</si>
  <si>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</si>
  <si>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</si>
  <si>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</si>
  <si>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</si>
  <si>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</si>
  <si>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</si>
  <si>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</si>
  <si>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</si>
  <si>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</si>
  <si>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</si>
  <si>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</si>
  <si>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</si>
  <si>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</si>
  <si>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</si>
  <si>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</si>
  <si>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</si>
  <si>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</si>
  <si>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</si>
  <si>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</si>
  <si>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</si>
  <si>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</si>
  <si>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</si>
  <si>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</si>
  <si>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</si>
  <si>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</si>
  <si>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</si>
  <si>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</si>
  <si>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</si>
  <si>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</si>
  <si>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</si>
  <si>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</si>
  <si>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</si>
  <si>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</si>
  <si>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</si>
  <si>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</si>
  <si>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</si>
  <si>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</si>
  <si>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</si>
  <si>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</si>
  <si>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</si>
  <si>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</si>
  <si>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</si>
  <si>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</si>
  <si>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</si>
  <si>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</si>
  <si>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</si>
  <si>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</si>
  <si>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</si>
  <si>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</si>
  <si>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</si>
  <si>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</si>
  <si>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</si>
  <si>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</si>
  <si>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</si>
  <si>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</si>
  <si>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</si>
  <si>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</si>
  <si>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</si>
  <si>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</si>
  <si>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</si>
  <si>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</si>
  <si>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</si>
  <si>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</si>
  <si>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</si>
  <si>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</si>
  <si>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</si>
  <si>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</si>
  <si>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</si>
  <si>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</si>
  <si>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</si>
  <si>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</si>
  <si>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</si>
  <si>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</si>
  <si>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</si>
  <si>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</si>
  <si>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</si>
  <si>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</si>
  <si>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</si>
  <si>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</si>
  <si>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</si>
  <si>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</si>
  <si>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</si>
  <si>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</si>
  <si>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</si>
  <si>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</si>
  <si>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</si>
  <si>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</si>
  <si>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</si>
  <si>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</si>
  <si>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</si>
  <si>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</si>
  <si>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</si>
  <si>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</si>
  <si>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</si>
  <si>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</si>
  <si>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</si>
  <si>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</si>
  <si>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</si>
  <si>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</si>
  <si>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</si>
  <si>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</si>
  <si>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</si>
  <si>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</si>
  <si>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</si>
  <si>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</si>
  <si>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</si>
  <si>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</si>
  <si>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</si>
  <si>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</si>
  <si>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</si>
  <si>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</si>
  <si>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</si>
  <si>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</si>
  <si>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</si>
  <si>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</si>
  <si>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</si>
  <si>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</si>
  <si>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</si>
  <si>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</si>
  <si>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</si>
  <si>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</si>
  <si>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</si>
  <si>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</si>
  <si>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</si>
  <si>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</si>
  <si>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</si>
  <si>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</si>
  <si>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</si>
  <si>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</si>
  <si>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</si>
  <si>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</si>
  <si>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</si>
  <si>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</si>
  <si>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</si>
  <si>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</si>
  <si>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</si>
  <si>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</si>
  <si>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</si>
  <si>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</si>
  <si>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</si>
  <si>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</si>
  <si>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</si>
  <si>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</si>
  <si>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</si>
  <si>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</si>
  <si>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</si>
  <si>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</si>
  <si>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</si>
  <si>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</si>
  <si>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</si>
  <si>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</si>
  <si>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</si>
  <si>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</si>
  <si>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</si>
  <si>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</si>
  <si>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</si>
  <si>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</si>
  <si>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</si>
  <si>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</si>
  <si>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</si>
  <si>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</si>
  <si>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</si>
  <si>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</si>
  <si>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</si>
  <si>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</si>
  <si>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</si>
  <si>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</si>
  <si>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</si>
  <si>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</si>
  <si>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</si>
  <si>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</si>
  <si>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</si>
  <si>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</si>
  <si>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</si>
  <si>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</si>
  <si>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</si>
  <si>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</si>
  <si>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</si>
  <si>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</si>
  <si>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</si>
  <si>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</si>
  <si>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</si>
  <si>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</si>
  <si>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</si>
  <si>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</si>
  <si>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</si>
  <si>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</si>
  <si>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</si>
  <si>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</si>
  <si>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</si>
  <si>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</si>
  <si>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</si>
  <si>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</si>
  <si>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</si>
  <si>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</si>
  <si>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</si>
  <si>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</si>
  <si>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</si>
  <si>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</si>
  <si>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</si>
  <si>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</si>
  <si>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</si>
  <si>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</si>
  <si>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</si>
  <si>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</si>
  <si>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</si>
  <si>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</si>
  <si>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</si>
  <si>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</si>
  <si>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</si>
  <si>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</si>
  <si>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</si>
  <si>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</si>
  <si>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</si>
  <si>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</si>
  <si>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</si>
  <si>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</si>
  <si>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</si>
  <si>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</si>
  <si>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</si>
  <si>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</si>
  <si>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</si>
  <si>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</si>
  <si>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</si>
  <si>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</si>
  <si>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</si>
  <si>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</si>
  <si>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</si>
  <si>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</si>
  <si>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</si>
  <si>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</si>
  <si>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</si>
  <si>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</si>
  <si>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</si>
  <si>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</si>
  <si>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</si>
  <si>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</si>
  <si>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</si>
  <si>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</si>
  <si>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</si>
  <si>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</si>
  <si>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</si>
  <si>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</si>
  <si>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</si>
  <si>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</si>
  <si>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</si>
  <si>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</si>
  <si>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</si>
  <si>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</si>
  <si>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</si>
  <si>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</si>
  <si>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</si>
  <si>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</si>
  <si>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</si>
  <si>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</si>
  <si>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</si>
  <si>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</si>
  <si>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</si>
  <si>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</si>
  <si>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</si>
  <si>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</si>
  <si>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</si>
  <si>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</si>
  <si>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</si>
  <si>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</si>
  <si>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</si>
  <si>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</si>
  <si>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</si>
  <si>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</si>
  <si>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</si>
  <si>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</si>
  <si>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</si>
  <si>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</si>
  <si>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</si>
  <si>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</si>
  <si>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</si>
  <si>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</si>
  <si>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</si>
  <si>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</si>
  <si>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</si>
  <si>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</si>
  <si>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</si>
  <si>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</si>
  <si>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</si>
  <si>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</si>
  <si>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</si>
  <si>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</si>
  <si>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</si>
  <si>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</si>
  <si>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</si>
  <si>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</si>
  <si>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</si>
  <si>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</si>
  <si>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</si>
  <si>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</si>
  <si>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</si>
  <si>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</si>
  <si>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</si>
  <si>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</si>
  <si>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</si>
  <si>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</si>
  <si>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</si>
  <si>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</si>
  <si>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</si>
  <si>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</si>
  <si>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</si>
  <si>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</si>
  <si>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</si>
  <si>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</si>
  <si>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</si>
  <si>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</si>
  <si>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</si>
  <si>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</si>
  <si>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</si>
  <si>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</si>
  <si>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</si>
  <si>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</si>
  <si>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</si>
  <si>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</si>
  <si>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</si>
  <si>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</si>
  <si>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</si>
  <si>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</si>
  <si>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</si>
  <si>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</si>
  <si>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</si>
  <si>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</si>
  <si>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</si>
  <si>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</si>
  <si>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</si>
  <si>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</si>
  <si>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</si>
  <si>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</si>
  <si>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</si>
  <si>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</si>
  <si>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</si>
  <si>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</si>
  <si>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</si>
  <si>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</si>
  <si>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</si>
  <si>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</si>
  <si>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</si>
  <si>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</si>
  <si>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</si>
  <si>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</si>
  <si>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</si>
  <si>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</si>
  <si>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</si>
  <si>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</si>
  <si>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</si>
  <si>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</si>
  <si>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</si>
  <si>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</si>
  <si>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</si>
  <si>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</si>
  <si>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</si>
  <si>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</si>
  <si>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</si>
  <si>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</si>
  <si>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</si>
  <si>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</si>
  <si>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</si>
  <si>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</si>
  <si>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</si>
  <si>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</si>
  <si>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</si>
  <si>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</si>
  <si>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</si>
  <si>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</si>
  <si>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</si>
  <si>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</si>
  <si>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</si>
  <si>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</si>
  <si>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</si>
  <si>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</si>
  <si>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</si>
  <si>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</si>
  <si>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</si>
  <si>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</si>
  <si>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</si>
  <si>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</si>
  <si>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</si>
  <si>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</si>
  <si>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</si>
  <si>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</si>
  <si>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</si>
  <si>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</si>
  <si>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</si>
  <si>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</si>
  <si>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</si>
  <si>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</si>
  <si>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</si>
  <si>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</si>
  <si>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</si>
  <si>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</si>
  <si>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</si>
  <si>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</si>
  <si>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</si>
  <si>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</si>
  <si>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</si>
  <si>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</si>
  <si>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</si>
  <si>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</si>
  <si>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</si>
  <si>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</si>
  <si>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</si>
  <si>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</si>
  <si>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</si>
  <si>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</si>
  <si>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</si>
  <si>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</si>
  <si>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</si>
  <si>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</si>
  <si>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</si>
  <si>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</si>
  <si>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</si>
  <si>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</si>
  <si>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</si>
  <si>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</si>
  <si>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</si>
  <si>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</si>
  <si>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</si>
  <si>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</si>
  <si>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</si>
  <si>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</si>
  <si>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</si>
  <si>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</si>
  <si>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</si>
  <si>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</si>
  <si>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</si>
  <si>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</si>
  <si>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</si>
  <si>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</si>
  <si>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</si>
  <si>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</si>
  <si>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</si>
  <si>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</si>
  <si>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</si>
  <si>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</si>
  <si>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</si>
  <si>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</si>
  <si>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</si>
  <si>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</si>
  <si>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</si>
  <si>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</si>
  <si>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</si>
  <si>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</si>
  <si>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</si>
  <si>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</si>
  <si>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</si>
  <si>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</si>
  <si>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</si>
  <si>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</si>
  <si>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</si>
  <si>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</si>
  <si>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</si>
  <si>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</si>
  <si>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</si>
  <si>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</si>
  <si>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</si>
  <si>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</si>
  <si>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</si>
  <si>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</si>
  <si>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</si>
  <si>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</si>
  <si>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</si>
  <si>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</si>
  <si>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</si>
  <si>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</si>
  <si>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</si>
  <si>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</si>
  <si>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</si>
  <si>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</si>
  <si>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</si>
  <si>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</si>
  <si>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</si>
  <si>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</si>
  <si>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</si>
  <si>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</si>
  <si>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</si>
  <si>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</si>
  <si>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</si>
  <si>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</si>
  <si>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</si>
  <si>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</si>
  <si>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</si>
  <si>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</si>
  <si>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</si>
  <si>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</si>
  <si>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</si>
  <si>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</si>
  <si>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</si>
  <si>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</si>
  <si>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</si>
  <si>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</si>
  <si>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</si>
  <si>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</si>
  <si>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</si>
  <si>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</si>
  <si>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</si>
  <si>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</si>
  <si>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</si>
  <si>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</si>
  <si>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</si>
  <si>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</si>
  <si>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</si>
  <si>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</si>
  <si>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</si>
  <si>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</si>
  <si>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</si>
  <si>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</si>
  <si>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</si>
  <si>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</si>
  <si>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</si>
  <si>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</si>
  <si>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</si>
  <si>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</si>
  <si>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</si>
  <si>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</si>
  <si>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</si>
  <si>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</si>
  <si>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</si>
  <si>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</si>
  <si>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</si>
  <si>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</si>
  <si>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</si>
  <si>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</si>
  <si>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</si>
  <si>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</si>
  <si>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</si>
  <si>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</si>
  <si>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</si>
  <si>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</si>
  <si>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</si>
  <si>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</si>
  <si>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</si>
  <si>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</si>
  <si>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</si>
  <si>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</si>
  <si>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</si>
  <si>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</si>
  <si>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</si>
  <si>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</si>
  <si>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</si>
  <si>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</si>
  <si>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</si>
  <si>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</si>
  <si>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</si>
  <si>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</si>
  <si>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</si>
  <si>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</si>
  <si>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</si>
  <si>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</si>
  <si>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</si>
  <si>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</si>
  <si>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</si>
  <si>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</si>
  <si>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</si>
  <si>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</si>
  <si>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</si>
  <si>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</si>
  <si>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</si>
  <si>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</si>
  <si>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</si>
  <si>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</si>
  <si>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</si>
  <si>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</si>
  <si>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</si>
  <si>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</si>
  <si>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</si>
  <si>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</si>
  <si>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</si>
  <si>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</si>
  <si>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</si>
  <si>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</si>
  <si>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</si>
  <si>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</si>
  <si>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</si>
  <si>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</si>
  <si>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</si>
  <si>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</si>
  <si>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</si>
  <si>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</si>
  <si>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</si>
  <si>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</si>
  <si>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</si>
  <si>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</si>
  <si>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</si>
  <si>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</si>
  <si>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</si>
  <si>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</si>
  <si>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</si>
  <si>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</si>
  <si>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</si>
  <si>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</si>
  <si>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</si>
  <si>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</si>
  <si>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</si>
  <si>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</si>
  <si>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</si>
  <si>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</si>
  <si>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</si>
  <si>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</si>
  <si>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</si>
  <si>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</si>
  <si>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</si>
  <si>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</si>
  <si>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</si>
  <si>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</si>
  <si>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</si>
  <si>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</si>
  <si>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</si>
  <si>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</si>
  <si>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</si>
  <si>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</si>
  <si>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</si>
  <si>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</si>
  <si>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</si>
  <si>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</si>
  <si>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</si>
  <si>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</si>
  <si>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</si>
  <si>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</si>
  <si>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</si>
  <si>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</si>
  <si>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</si>
  <si>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</si>
  <si>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</si>
  <si>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</si>
  <si>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</si>
  <si>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</si>
  <si>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</si>
  <si>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</si>
  <si>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</si>
  <si>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</si>
  <si>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</si>
  <si>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</si>
  <si>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</si>
  <si>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</si>
  <si>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</si>
  <si>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</si>
  <si>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</si>
  <si>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</si>
  <si>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</si>
  <si>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</si>
  <si>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</si>
  <si>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</si>
  <si>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</si>
  <si>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</si>
  <si>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</si>
  <si>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</si>
  <si>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</si>
  <si>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</si>
  <si>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</si>
  <si>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</si>
  <si>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</si>
  <si>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</si>
  <si>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</si>
  <si>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</si>
  <si>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</si>
  <si>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</si>
  <si>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</si>
  <si>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</si>
  <si>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</si>
  <si>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</si>
  <si>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</si>
  <si>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</si>
  <si>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</si>
  <si>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</si>
  <si>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</si>
  <si>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</si>
  <si>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</si>
  <si>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</si>
  <si>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</si>
  <si>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</si>
  <si>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</si>
  <si>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</si>
  <si>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</si>
  <si>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</si>
  <si>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</si>
  <si>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</si>
  <si>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</si>
  <si>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</si>
  <si>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</si>
  <si>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</si>
  <si>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</si>
  <si>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</si>
  <si>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</si>
  <si>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</si>
  <si>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</si>
  <si>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</si>
  <si>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</si>
  <si>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</si>
  <si>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</si>
  <si>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</si>
  <si>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</si>
  <si>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</si>
  <si>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</si>
  <si>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</si>
  <si>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</si>
  <si>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</si>
  <si>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</si>
  <si>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</si>
  <si>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</si>
  <si>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</si>
  <si>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</si>
  <si>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</si>
  <si>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</si>
  <si>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</si>
  <si>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</si>
  <si>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</si>
  <si>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</si>
  <si>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</si>
  <si>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</si>
  <si>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</si>
  <si>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</si>
  <si>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</si>
  <si>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</si>
  <si>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</si>
  <si>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</si>
  <si>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</si>
  <si>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</si>
  <si>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</si>
  <si>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</si>
  <si>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</si>
  <si>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</si>
  <si>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</si>
  <si>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</si>
  <si>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</si>
  <si>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</si>
  <si>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</si>
  <si>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</si>
  <si>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</si>
  <si>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</si>
  <si>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</si>
  <si>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</si>
  <si>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</si>
  <si>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</si>
  <si>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</si>
  <si>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</si>
  <si>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</si>
  <si>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</si>
  <si>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</si>
  <si>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</si>
  <si>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</si>
  <si>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</si>
  <si>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</si>
  <si>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</si>
  <si>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</si>
  <si>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</si>
  <si>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</si>
  <si>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</si>
  <si>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</si>
  <si>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</si>
  <si>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</si>
  <si>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</si>
  <si>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</si>
  <si>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</si>
  <si>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</si>
  <si>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</si>
  <si>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</si>
  <si>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</si>
  <si>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</si>
  <si>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</si>
  <si>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</si>
  <si>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</si>
  <si>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</si>
  <si>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</si>
  <si>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</si>
  <si>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</si>
  <si>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</si>
  <si>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</si>
  <si>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</si>
  <si>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</si>
  <si>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</si>
  <si>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</si>
  <si>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</si>
  <si>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</si>
  <si>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</si>
  <si>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</si>
  <si>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</si>
  <si>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</si>
  <si>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</si>
  <si>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</si>
  <si>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</si>
  <si>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</si>
  <si>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</si>
  <si>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</si>
  <si>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</si>
  <si>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</si>
  <si>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</si>
  <si>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</si>
  <si>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</si>
  <si>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</si>
  <si>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</si>
  <si>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</si>
  <si>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</si>
  <si>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</si>
  <si>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</si>
  <si>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</si>
  <si>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</si>
  <si>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</si>
  <si>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</si>
  <si>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</si>
  <si>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</si>
  <si>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</si>
  <si>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</si>
  <si>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</si>
  <si>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</si>
  <si>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</si>
  <si>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</si>
  <si>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</si>
  <si>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</si>
  <si>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</si>
  <si>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</si>
  <si>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</si>
  <si>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</si>
  <si>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</si>
  <si>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</si>
  <si>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</si>
  <si>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</si>
  <si>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</si>
  <si>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</si>
  <si>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</si>
  <si>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</si>
  <si>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</si>
  <si>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</si>
  <si>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</si>
  <si>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</si>
  <si>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</si>
  <si>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</si>
  <si>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</si>
  <si>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</si>
  <si>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</si>
  <si>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</si>
  <si>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</si>
  <si>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</si>
  <si>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</si>
  <si>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</si>
  <si>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</si>
  <si>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</si>
  <si>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</si>
  <si>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</si>
  <si>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</si>
  <si>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</si>
  <si>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</si>
  <si>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</si>
  <si>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</si>
  <si>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</si>
  <si>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</si>
  <si>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</si>
  <si>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</si>
  <si>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</si>
  <si>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</si>
  <si>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</si>
  <si>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</si>
  <si>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</si>
  <si>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</si>
  <si>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</si>
  <si>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</si>
  <si>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</si>
  <si>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</si>
  <si>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</si>
  <si>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</si>
  <si>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</si>
  <si>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</si>
  <si>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</si>
  <si>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</si>
  <si>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</si>
  <si>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</si>
  <si>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</si>
  <si>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</si>
  <si>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</si>
  <si>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</si>
  <si>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</si>
  <si>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</si>
  <si>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</si>
  <si>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</si>
  <si>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</si>
  <si>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</si>
  <si>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</si>
  <si>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</si>
  <si>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</si>
  <si>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</si>
  <si>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</si>
  <si>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</si>
  <si>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</si>
  <si>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</si>
  <si>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</si>
  <si>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</si>
  <si>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</si>
  <si>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</si>
  <si>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</si>
  <si>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</si>
  <si>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</si>
  <si>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</si>
  <si>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</si>
  <si>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</si>
  <si>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</si>
  <si>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</si>
  <si>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</si>
  <si>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</si>
  <si>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</si>
  <si>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</si>
  <si>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</si>
  <si>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</si>
  <si>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</si>
  <si>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</si>
  <si>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</si>
  <si>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</si>
  <si>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</si>
  <si>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</si>
  <si>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</si>
  <si>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</si>
  <si>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</si>
  <si>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</si>
  <si>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</si>
  <si>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</si>
  <si>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</si>
  <si>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</si>
  <si>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</si>
  <si>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</si>
  <si>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</si>
  <si>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</si>
  <si>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</si>
  <si>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</si>
  <si>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</si>
  <si>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</si>
  <si>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</si>
  <si>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</si>
  <si>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</si>
  <si>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</si>
  <si>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</si>
  <si>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</si>
  <si>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</si>
  <si>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</si>
  <si>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</si>
  <si>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</si>
  <si>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</si>
  <si>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</si>
  <si>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</si>
  <si>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</si>
  <si>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</si>
  <si>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</si>
  <si>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</si>
  <si>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</si>
  <si>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</si>
  <si>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</si>
  <si>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</si>
  <si>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</si>
  <si>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</si>
  <si>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</si>
  <si>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</si>
  <si>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</si>
  <si>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</si>
  <si>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</si>
  <si>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</si>
  <si>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</si>
  <si>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</si>
  <si>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</si>
  <si>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</si>
  <si>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</si>
  <si>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</si>
  <si>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</si>
  <si>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</si>
  <si>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</si>
  <si>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</si>
  <si>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</si>
  <si>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</si>
  <si>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</si>
  <si>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</si>
  <si>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</si>
  <si>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</si>
  <si>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</si>
  <si>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</si>
  <si>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</si>
  <si>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</si>
  <si>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</si>
  <si>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</si>
  <si>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</si>
  <si>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</si>
  <si>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</si>
  <si>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</si>
  <si>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</si>
  <si>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</si>
  <si>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</si>
  <si>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</si>
  <si>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</si>
  <si>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</si>
  <si>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</si>
  <si>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</si>
  <si>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</si>
  <si>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</si>
  <si>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</si>
  <si>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</si>
  <si>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</si>
  <si>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</si>
  <si>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</si>
  <si>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</si>
  <si>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</si>
  <si>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</si>
  <si>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</si>
  <si>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</si>
  <si>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</si>
  <si>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</si>
  <si>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</si>
  <si>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</si>
  <si>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</si>
  <si>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</si>
  <si>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</si>
  <si>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</si>
  <si>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</si>
  <si>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</si>
  <si>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</si>
  <si>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</si>
  <si>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</si>
  <si>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</si>
  <si>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</si>
  <si>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</si>
  <si>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</si>
  <si>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</si>
  <si>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</si>
  <si>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</si>
  <si>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</si>
  <si>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</si>
  <si>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</si>
  <si>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</si>
  <si>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</si>
  <si>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</si>
  <si>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</si>
  <si>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</si>
  <si>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</si>
  <si>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</si>
  <si>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</si>
  <si>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</si>
  <si>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</si>
  <si>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</si>
  <si>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</si>
  <si>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</si>
  <si>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</si>
  <si>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</si>
  <si>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</si>
  <si>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</si>
  <si>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</si>
  <si>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</si>
  <si>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</si>
  <si>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</si>
  <si>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</si>
  <si>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</si>
  <si>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</si>
  <si>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</si>
  <si>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</si>
  <si>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</si>
  <si>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</si>
  <si>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</si>
  <si>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</si>
  <si>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</si>
  <si>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</si>
  <si>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</si>
  <si>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</si>
  <si>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</si>
  <si>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</si>
  <si>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</si>
  <si>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</si>
  <si>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</si>
  <si>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</si>
  <si>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</si>
  <si>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</si>
  <si>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</si>
  <si>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</si>
  <si>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</si>
  <si>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</si>
  <si>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</si>
  <si>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</si>
  <si>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</si>
  <si>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</si>
  <si>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</si>
  <si>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</si>
  <si>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</si>
  <si>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</si>
  <si>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</si>
  <si>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</si>
  <si>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</si>
  <si>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</si>
  <si>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</si>
  <si>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</si>
  <si>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</si>
  <si>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</si>
  <si>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</si>
  <si>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</si>
  <si>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</si>
  <si>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</si>
  <si>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</si>
  <si>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</si>
  <si>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</si>
  <si>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</si>
  <si>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</si>
  <si>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</si>
  <si>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</si>
  <si>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</si>
  <si>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</si>
  <si>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</si>
  <si>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</si>
  <si>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</si>
  <si>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</si>
  <si>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</si>
  <si>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</si>
  <si>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</si>
  <si>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</si>
  <si>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</si>
  <si>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</si>
  <si>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</si>
  <si>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</si>
  <si>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</si>
  <si>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</si>
  <si>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</si>
  <si>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</si>
  <si>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</si>
  <si>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</si>
  <si>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</si>
  <si>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</si>
  <si>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</si>
  <si>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</si>
  <si>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</si>
  <si>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</si>
  <si>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</si>
  <si>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</si>
  <si>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</si>
  <si>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</si>
  <si>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</si>
  <si>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</si>
  <si>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</si>
  <si>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</si>
  <si>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</si>
  <si>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</si>
  <si>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</si>
  <si>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</si>
  <si>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</si>
  <si>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</si>
  <si>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</si>
  <si>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</si>
  <si>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</si>
  <si>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</si>
  <si>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</si>
  <si>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</si>
  <si>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</si>
  <si>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</si>
  <si>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</si>
  <si>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</si>
  <si>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</si>
  <si>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</si>
  <si>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</si>
  <si>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</si>
  <si>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</si>
  <si>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</si>
  <si>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</si>
  <si>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</si>
  <si>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</si>
  <si>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</si>
  <si>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</si>
  <si>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</si>
  <si>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</si>
  <si>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</si>
  <si>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</si>
  <si>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</si>
  <si>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</si>
  <si>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</si>
  <si>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</si>
  <si>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</si>
  <si>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</si>
  <si>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</si>
  <si>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</si>
  <si>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</si>
  <si>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</si>
  <si>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</si>
  <si>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</si>
  <si>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</si>
  <si>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</si>
  <si>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</si>
  <si>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</si>
  <si>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</si>
  <si>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</si>
  <si>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</si>
  <si>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</si>
  <si>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</si>
  <si>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</si>
  <si>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</si>
  <si>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</si>
  <si>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</si>
  <si>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</si>
  <si>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</si>
  <si>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</si>
  <si>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</si>
  <si>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</si>
  <si>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</si>
  <si>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</si>
  <si>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</si>
  <si>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</si>
  <si>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</si>
  <si>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</si>
  <si>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</si>
  <si>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</si>
  <si>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</si>
  <si>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</si>
  <si>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</si>
  <si>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</si>
  <si>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</si>
  <si>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</si>
  <si>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</si>
  <si>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</si>
  <si>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</si>
  <si>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</si>
  <si>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</si>
  <si>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</si>
  <si>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</si>
  <si>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</si>
  <si>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</si>
  <si>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</si>
  <si>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</si>
  <si>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</si>
  <si>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</si>
  <si>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</si>
  <si>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</si>
  <si>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</si>
  <si>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</si>
  <si>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</si>
  <si>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</si>
  <si>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</si>
  <si>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</si>
  <si>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</si>
  <si>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</si>
  <si>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</si>
  <si>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</si>
  <si>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</si>
  <si>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</si>
  <si>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</si>
  <si>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</si>
  <si>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</si>
  <si>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</si>
  <si>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</si>
  <si>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</si>
  <si>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</si>
  <si>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</si>
  <si>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</si>
  <si>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</si>
  <si>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</si>
  <si>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</si>
  <si>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</si>
  <si>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</si>
  <si>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</si>
  <si>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</si>
  <si>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</si>
  <si>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</si>
  <si>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</si>
  <si>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</si>
  <si>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</si>
  <si>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</si>
  <si>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</si>
  <si>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</si>
  <si>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</si>
  <si>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</si>
  <si>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</si>
  <si>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</si>
  <si>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</si>
  <si>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</si>
  <si>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</si>
  <si>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</si>
  <si>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</si>
  <si>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</si>
  <si>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</si>
  <si>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</si>
  <si>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</si>
  <si>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</si>
  <si>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</si>
  <si>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</si>
  <si>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</si>
  <si>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</si>
  <si>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</si>
  <si>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</si>
  <si>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</si>
  <si>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</si>
  <si>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</si>
  <si>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</si>
  <si>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</si>
  <si>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</si>
  <si>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</si>
  <si>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</si>
  <si>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</si>
  <si>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</si>
  <si>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</si>
  <si>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</si>
  <si>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</si>
  <si>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</si>
  <si>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</si>
  <si>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</si>
  <si>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</si>
  <si>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</si>
  <si>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</si>
  <si>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</si>
  <si>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</si>
  <si>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</si>
  <si>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</si>
  <si>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</si>
  <si>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</si>
  <si>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</si>
  <si>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</si>
  <si>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</si>
  <si>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</si>
  <si>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</si>
  <si>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</si>
  <si>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</si>
  <si>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</si>
  <si>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</si>
  <si>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</si>
  <si>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</si>
  <si>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</si>
  <si>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</si>
  <si>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</si>
  <si>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</si>
  <si>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</si>
  <si>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</si>
  <si>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</si>
  <si>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</si>
  <si>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</si>
  <si>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</si>
  <si>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</si>
  <si>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</si>
  <si>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</si>
  <si>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</si>
  <si>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</si>
  <si>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</si>
  <si>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</si>
  <si>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</si>
  <si>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</si>
  <si>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</si>
  <si>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</si>
  <si>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</si>
  <si>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</si>
  <si>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</si>
  <si>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</si>
  <si>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</si>
  <si>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</si>
  <si>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</si>
  <si>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</si>
  <si>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</si>
  <si>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</si>
  <si>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</si>
  <si>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</si>
  <si>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</si>
  <si>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</si>
  <si>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</si>
  <si>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</si>
  <si>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</si>
  <si>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</si>
  <si>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</si>
  <si>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</si>
  <si>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</si>
  <si>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</si>
  <si>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</si>
  <si>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</si>
  <si>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</si>
  <si>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</si>
  <si>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</si>
  <si>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</si>
  <si>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</si>
  <si>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</si>
  <si>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</si>
  <si>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</si>
  <si>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</si>
  <si>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</si>
  <si>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</si>
  <si>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</si>
  <si>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</si>
  <si>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</si>
  <si>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</si>
  <si>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</si>
  <si>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</si>
  <si>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</si>
  <si>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</si>
  <si>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</si>
  <si>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</si>
  <si>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</si>
  <si>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</si>
  <si>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</si>
  <si>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</si>
  <si>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</si>
  <si>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</si>
  <si>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</si>
  <si>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</si>
  <si>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</si>
  <si>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</si>
  <si>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</si>
  <si>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</si>
  <si>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</si>
  <si>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</si>
  <si>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</si>
  <si>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</si>
  <si>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</si>
  <si>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</si>
  <si>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</si>
  <si>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</si>
  <si>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</si>
  <si>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</si>
  <si>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</si>
  <si>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</si>
  <si>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</si>
  <si>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</si>
  <si>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</si>
  <si>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</si>
  <si>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</si>
  <si>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</si>
  <si>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</si>
  <si>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</si>
  <si>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</si>
  <si>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</si>
  <si>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</si>
  <si>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</si>
  <si>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</si>
  <si>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</si>
  <si>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</si>
  <si>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</si>
  <si>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</si>
  <si>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</si>
  <si>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</si>
  <si>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</si>
  <si>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</si>
  <si>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</si>
  <si>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</si>
  <si>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</si>
  <si>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</si>
  <si>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</si>
  <si>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</si>
  <si>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</si>
  <si>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</si>
  <si>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</si>
  <si>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</si>
  <si>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</si>
  <si>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</si>
  <si>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</si>
  <si>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</si>
  <si>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</si>
  <si>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</si>
  <si>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</si>
  <si>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</si>
  <si>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</si>
  <si>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</si>
  <si>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</si>
  <si>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</si>
  <si>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</si>
  <si>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</si>
  <si>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</si>
  <si>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</si>
  <si>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</si>
  <si>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</si>
  <si>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</si>
  <si>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</si>
  <si>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</si>
  <si>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</si>
  <si>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</si>
  <si>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</si>
  <si>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</si>
  <si>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</si>
  <si>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</si>
  <si>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</si>
  <si>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</si>
  <si>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</si>
  <si>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</si>
  <si>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</si>
  <si>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</si>
  <si>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</si>
  <si>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</si>
  <si>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</si>
  <si>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</si>
  <si>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</si>
  <si>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</si>
  <si>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</si>
  <si>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</si>
  <si>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</si>
  <si>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</si>
  <si>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</si>
  <si>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</si>
  <si>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</si>
  <si>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</si>
  <si>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</si>
  <si>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</si>
  <si>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</si>
  <si>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</si>
  <si>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</si>
  <si>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</si>
  <si>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</si>
  <si>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</si>
  <si>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</si>
  <si>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</si>
  <si>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</si>
  <si>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</si>
  <si>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</si>
  <si>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</si>
  <si>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</si>
  <si>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</si>
  <si>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</si>
  <si>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</si>
  <si>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</si>
  <si>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</si>
  <si>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</si>
  <si>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</si>
  <si>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</si>
  <si>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</si>
  <si>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</si>
  <si>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</si>
  <si>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</si>
  <si>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</si>
  <si>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</si>
  <si>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</si>
  <si>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</si>
  <si>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</si>
  <si>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</si>
  <si>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</si>
  <si>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</si>
  <si>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</si>
  <si>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</si>
  <si>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</si>
  <si>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</si>
  <si>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</si>
  <si>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</si>
  <si>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</si>
  <si>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</si>
  <si>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</si>
  <si>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</si>
  <si>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</si>
  <si>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</si>
  <si>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</si>
  <si>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</si>
  <si>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</si>
  <si>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</si>
  <si>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</si>
  <si>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</si>
  <si>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</si>
  <si>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</si>
  <si>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</si>
  <si>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</si>
  <si>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</si>
  <si>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</si>
  <si>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</si>
  <si>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</si>
  <si>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</si>
  <si>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</si>
  <si>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</si>
  <si>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</si>
  <si>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</si>
  <si>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</si>
  <si>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</si>
  <si>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</si>
  <si>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</si>
  <si>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</si>
  <si>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</si>
  <si>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</si>
  <si>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</si>
  <si>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</si>
  <si>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</si>
  <si>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</si>
  <si>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</si>
  <si>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</si>
  <si>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</si>
  <si>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</si>
  <si>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</si>
  <si>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</si>
  <si>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</si>
  <si>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</si>
  <si>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</si>
  <si>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</si>
  <si>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</si>
  <si>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</si>
  <si>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</si>
  <si>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</si>
  <si>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</si>
  <si>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</si>
  <si>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</si>
  <si>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</si>
  <si>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</si>
  <si>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</si>
  <si>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</si>
  <si>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</si>
  <si>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</si>
  <si>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</si>
  <si>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</si>
  <si>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</si>
  <si>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</si>
  <si>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</si>
  <si>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</si>
  <si>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</si>
  <si>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</si>
  <si>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</si>
  <si>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</si>
  <si>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</si>
  <si>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</si>
  <si>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</si>
  <si>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</si>
  <si>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</si>
  <si>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</si>
  <si>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</si>
  <si>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</si>
  <si>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</si>
  <si>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</si>
  <si>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</si>
  <si>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</si>
  <si>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</si>
  <si>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</si>
  <si>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</si>
  <si>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</si>
  <si>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</si>
  <si>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</si>
  <si>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</si>
  <si>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</si>
  <si>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</si>
  <si>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</si>
  <si>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</si>
  <si>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</si>
  <si>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</si>
  <si>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</si>
  <si>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</si>
  <si>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</si>
  <si>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</si>
  <si>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</si>
  <si>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</si>
  <si>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</si>
  <si>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</si>
  <si>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</si>
  <si>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</si>
  <si>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</si>
  <si>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</si>
  <si>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</si>
  <si>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</si>
  <si>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</si>
  <si>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</si>
  <si>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</si>
  <si>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</si>
  <si>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</si>
  <si>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</si>
  <si>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</si>
  <si>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</si>
  <si>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</si>
  <si>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</si>
  <si>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</si>
  <si>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</si>
  <si>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</si>
  <si>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</si>
  <si>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</si>
  <si>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</si>
  <si>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</si>
  <si>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</si>
  <si>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</si>
  <si>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</si>
  <si>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</si>
  <si>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</si>
  <si>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</si>
  <si>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</si>
  <si>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</si>
  <si>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</si>
  <si>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</si>
  <si>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</si>
  <si>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</si>
  <si>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</si>
  <si>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</si>
  <si>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</si>
  <si>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</si>
  <si>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</si>
  <si>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</si>
  <si>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</si>
  <si>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</si>
  <si>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</si>
  <si>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</si>
  <si>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</si>
  <si>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</si>
  <si>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</si>
  <si>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</si>
  <si>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</si>
  <si>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</si>
  <si>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</si>
  <si>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</si>
  <si>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</si>
  <si>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</si>
  <si>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</si>
  <si>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</si>
  <si>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</si>
  <si>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</si>
  <si>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</si>
  <si>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</si>
  <si>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</si>
  <si>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</si>
  <si>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</si>
  <si>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</si>
  <si>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</si>
  <si>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</si>
  <si>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</si>
  <si>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</si>
  <si>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</si>
  <si>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</si>
  <si>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</si>
  <si>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</si>
  <si>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</si>
  <si>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</si>
  <si>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</si>
  <si>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</si>
  <si>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</si>
  <si>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</si>
  <si>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</si>
  <si>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</si>
  <si>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</si>
  <si>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</si>
  <si>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</si>
  <si>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</si>
  <si>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</si>
  <si>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</si>
  <si>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</si>
  <si>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</si>
  <si>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</si>
  <si>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</si>
  <si>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</si>
  <si>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</si>
  <si>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</si>
  <si>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</si>
  <si>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</si>
  <si>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</si>
  <si>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</si>
  <si>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</si>
  <si>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</si>
  <si>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</si>
  <si>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</si>
  <si>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</si>
  <si>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</si>
  <si>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</si>
  <si>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</si>
  <si>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</si>
  <si>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</si>
  <si>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</si>
  <si>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</si>
  <si>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</si>
  <si>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</si>
  <si>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</si>
  <si>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</si>
  <si>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</si>
  <si>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</si>
  <si>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</si>
  <si>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</si>
  <si>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</si>
  <si>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</si>
  <si>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</si>
  <si>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</si>
  <si>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</si>
  <si>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</si>
  <si>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</si>
  <si>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</si>
  <si>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</si>
  <si>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</si>
  <si>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</si>
  <si>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</si>
  <si>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</si>
  <si>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</si>
  <si>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</si>
  <si>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</si>
  <si>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</si>
  <si>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</si>
  <si>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</si>
  <si>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</si>
  <si>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</si>
  <si>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</si>
  <si>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</si>
  <si>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</si>
  <si>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</si>
  <si>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</si>
  <si>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</si>
  <si>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</si>
  <si>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</si>
  <si>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</si>
  <si>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</si>
  <si>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</si>
  <si>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</si>
  <si>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</si>
  <si>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</si>
  <si>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</si>
  <si>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</si>
  <si>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</si>
  <si>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</si>
  <si>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</si>
  <si>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</si>
  <si>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</si>
  <si>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</si>
  <si>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</si>
  <si>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</si>
  <si>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</si>
  <si>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</si>
  <si>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</si>
  <si>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</si>
  <si>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</si>
  <si>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</si>
  <si>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</si>
  <si>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</si>
  <si>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</si>
  <si>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</si>
  <si>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</si>
  <si>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</si>
  <si>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</si>
  <si>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</si>
  <si>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</si>
  <si>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</si>
  <si>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</si>
  <si>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</si>
  <si>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</si>
  <si>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</si>
  <si>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</si>
  <si>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</si>
  <si>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</si>
  <si>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</si>
  <si>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</si>
  <si>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</si>
  <si>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</si>
  <si>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</si>
  <si>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</si>
  <si>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</si>
  <si>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</si>
  <si>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</si>
  <si>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</si>
  <si>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</si>
  <si>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</si>
  <si>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</si>
  <si>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</si>
  <si>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</si>
  <si>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</si>
  <si>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</si>
  <si>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</si>
  <si>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</si>
  <si>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</si>
  <si>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</si>
  <si>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</si>
  <si>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</si>
  <si>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</si>
  <si>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</si>
  <si>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</si>
  <si>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</si>
  <si>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</si>
  <si>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</si>
  <si>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</si>
  <si>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</si>
  <si>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</si>
  <si>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</si>
  <si>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</si>
  <si>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</si>
  <si>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</si>
  <si>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</si>
  <si>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</si>
  <si>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</si>
  <si>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</si>
  <si>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</si>
  <si>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</si>
  <si>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</si>
  <si>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</si>
  <si>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</si>
  <si>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</si>
  <si>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</si>
  <si>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</si>
  <si>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</si>
  <si>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</si>
  <si>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</si>
  <si>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</si>
  <si>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</si>
  <si>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</si>
  <si>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</si>
  <si>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</si>
  <si>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</si>
  <si>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</si>
  <si>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</si>
  <si>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</si>
  <si>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</si>
  <si>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</si>
  <si>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</si>
  <si>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</si>
  <si>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</si>
  <si>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</si>
  <si>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</si>
  <si>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</si>
  <si>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</si>
  <si>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</si>
  <si>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</si>
  <si>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</si>
  <si>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</si>
  <si>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</si>
  <si>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</si>
  <si>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</si>
  <si>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</si>
  <si>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</si>
  <si>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</si>
  <si>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</si>
  <si>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</si>
  <si>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</si>
  <si>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</si>
  <si>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</si>
  <si>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</si>
  <si>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</si>
  <si>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</si>
  <si>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</si>
  <si>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</si>
  <si>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</si>
  <si>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</si>
  <si>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</si>
  <si>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</si>
  <si>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</si>
  <si>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</si>
  <si>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</si>
  <si>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</si>
  <si>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</si>
  <si>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</si>
  <si>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</si>
  <si>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</si>
  <si>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</si>
  <si>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</si>
  <si>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</si>
  <si>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</si>
  <si>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</si>
  <si>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</si>
  <si>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</si>
  <si>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</si>
  <si>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</si>
  <si>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</si>
  <si>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</si>
  <si>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</si>
  <si>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</si>
  <si>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</si>
  <si>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</si>
  <si>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</si>
  <si>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</si>
  <si>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</si>
  <si>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</si>
  <si>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</si>
  <si>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</si>
  <si>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</si>
  <si>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</si>
  <si>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</si>
  <si>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</si>
  <si>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</si>
  <si>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</si>
  <si>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</si>
  <si>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</si>
  <si>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</si>
  <si>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</si>
  <si>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</si>
  <si>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</si>
  <si>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</si>
  <si>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</si>
  <si>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</si>
  <si>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</si>
  <si>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</si>
  <si>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</si>
  <si>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</si>
  <si>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</si>
  <si>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</si>
  <si>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</si>
  <si>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</si>
  <si>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</si>
  <si>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</si>
  <si>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</si>
  <si>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</si>
  <si>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</si>
  <si>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</si>
  <si>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</si>
  <si>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</si>
  <si>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</si>
  <si>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</si>
  <si>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</si>
  <si>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</si>
  <si>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</si>
  <si>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</si>
  <si>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</si>
  <si>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</si>
  <si>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</si>
  <si>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</si>
  <si>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</si>
  <si>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</si>
  <si>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</si>
  <si>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</si>
  <si>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</si>
  <si>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</si>
  <si>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</si>
  <si>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</si>
  <si>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</si>
  <si>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</si>
  <si>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</si>
  <si>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</si>
  <si>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</si>
  <si>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</si>
  <si>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</si>
  <si>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</si>
  <si>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</si>
  <si>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</si>
  <si>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</si>
  <si>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</si>
  <si>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</si>
  <si>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</si>
  <si>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</si>
  <si>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</si>
  <si>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</si>
  <si>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</si>
  <si>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</si>
  <si>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</si>
  <si>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</si>
  <si>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</si>
  <si>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</si>
  <si>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</si>
  <si>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</si>
  <si>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</si>
  <si>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</si>
  <si>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</si>
  <si>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</si>
  <si>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</si>
  <si>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</si>
  <si>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</si>
  <si>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</si>
  <si>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</si>
  <si>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</si>
  <si>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</si>
  <si>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</si>
  <si>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</si>
  <si>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</si>
  <si>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</si>
  <si>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</si>
  <si>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</si>
  <si>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</si>
  <si>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</si>
  <si>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</si>
  <si>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</si>
  <si>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</si>
  <si>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</si>
  <si>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</si>
  <si>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</si>
  <si>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</si>
  <si>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</si>
  <si>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</si>
  <si>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</si>
  <si>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</si>
  <si>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</si>
  <si>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</si>
  <si>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</si>
  <si>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</si>
  <si>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</si>
  <si>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</si>
  <si>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</si>
  <si>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</si>
  <si>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</si>
  <si>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</si>
  <si>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</si>
  <si>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</si>
  <si>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</si>
  <si>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</si>
  <si>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</si>
  <si>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</si>
  <si>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</si>
  <si>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</si>
  <si>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</si>
  <si>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</si>
  <si>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</si>
  <si>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</si>
  <si>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</si>
  <si>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</si>
  <si>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</si>
  <si>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</si>
  <si>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</si>
  <si>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</si>
  <si>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</si>
  <si>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</si>
  <si>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</si>
  <si>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</si>
  <si>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</si>
  <si>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</si>
  <si>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</si>
  <si>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</si>
  <si>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</si>
  <si>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</si>
  <si>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</si>
  <si>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</si>
  <si>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</si>
  <si>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</si>
  <si>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</si>
  <si>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</si>
  <si>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</si>
  <si>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</si>
  <si>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</si>
  <si>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</si>
  <si>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</si>
  <si>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</si>
  <si>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</si>
  <si>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</si>
  <si>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</si>
  <si>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</si>
  <si>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</si>
  <si>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</si>
  <si>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</si>
  <si>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</si>
  <si>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</si>
  <si>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</si>
  <si>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</si>
  <si>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</si>
  <si>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</si>
  <si>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</si>
  <si>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</si>
  <si>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</si>
  <si>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</si>
  <si>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</si>
  <si>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</si>
  <si>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</si>
  <si>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</si>
  <si>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</si>
  <si>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</si>
  <si>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</si>
  <si>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</si>
  <si>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</si>
  <si>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</si>
  <si>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</si>
  <si>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</si>
  <si>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</si>
  <si>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</si>
  <si>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</si>
  <si>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</si>
  <si>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</si>
  <si>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</si>
  <si>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</si>
  <si>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</si>
  <si>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</si>
  <si>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</si>
  <si>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</si>
  <si>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</si>
  <si>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</si>
  <si>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</si>
  <si>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</si>
  <si>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</si>
  <si>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</si>
  <si>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</si>
  <si>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</si>
  <si>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</si>
  <si>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</si>
  <si>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</si>
  <si>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</si>
  <si>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</si>
  <si>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</si>
  <si>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</si>
  <si>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</si>
  <si>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</si>
  <si>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</si>
  <si>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</si>
  <si>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</si>
  <si>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</si>
  <si>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</si>
  <si>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</si>
  <si>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</si>
  <si>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</si>
  <si>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</si>
  <si>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</si>
  <si>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</si>
  <si>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</si>
  <si>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</si>
  <si>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</si>
  <si>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</si>
  <si>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</si>
  <si>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</si>
  <si>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</si>
  <si>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</si>
  <si>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</si>
  <si>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</si>
  <si>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</si>
  <si>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</si>
  <si>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</si>
  <si>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</si>
  <si>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</si>
  <si>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</si>
  <si>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</si>
  <si>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</si>
  <si>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</si>
  <si>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</si>
  <si>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</si>
  <si>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</si>
  <si>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</si>
  <si>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</si>
  <si>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</si>
  <si>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</si>
  <si>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</si>
  <si>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</si>
  <si>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</si>
  <si>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</si>
  <si>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</si>
  <si>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</si>
  <si>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</si>
  <si>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</si>
  <si>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</si>
  <si>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</si>
  <si>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</si>
  <si>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</si>
  <si>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</si>
  <si>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</si>
  <si>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</si>
  <si>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</si>
  <si>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</si>
  <si>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</si>
  <si>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</si>
  <si>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</si>
  <si>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</si>
  <si>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</si>
  <si>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</si>
  <si>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</si>
  <si>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</si>
  <si>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</si>
  <si>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</si>
  <si>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</si>
  <si>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</si>
  <si>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</si>
  <si>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</si>
  <si>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</si>
  <si>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</si>
  <si>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</si>
  <si>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</si>
  <si>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</si>
  <si>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</si>
  <si>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</si>
  <si>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</si>
  <si>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</si>
  <si>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</si>
  <si>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</si>
  <si>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</si>
  <si>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</si>
  <si>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</si>
  <si>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</si>
  <si>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</si>
  <si>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</si>
  <si>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</si>
  <si>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</si>
  <si>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</si>
  <si>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</si>
  <si>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</si>
  <si>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</si>
  <si>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</si>
  <si>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</si>
  <si>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</si>
  <si>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</si>
  <si>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</si>
  <si>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</si>
  <si>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</si>
  <si>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</si>
  <si>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</si>
  <si>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</si>
  <si>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</si>
  <si>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</si>
  <si>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</si>
  <si>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</si>
  <si>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</si>
  <si>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</si>
  <si>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</si>
  <si>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</si>
  <si>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</si>
  <si>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</si>
  <si>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</si>
  <si>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</si>
  <si>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</si>
  <si>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</si>
  <si>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</si>
  <si>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</si>
  <si>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</si>
  <si>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</si>
  <si>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</si>
  <si>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</si>
  <si>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</si>
  <si>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</si>
  <si>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</si>
  <si>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</si>
  <si>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</si>
  <si>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</si>
  <si>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</si>
  <si>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</si>
  <si>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</si>
  <si>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</si>
  <si>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</si>
  <si>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</si>
  <si>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</si>
  <si>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</si>
  <si>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</si>
  <si>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</si>
  <si>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</si>
  <si>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</si>
  <si>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</si>
  <si>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</si>
  <si>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</si>
  <si>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</si>
  <si>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</si>
  <si>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</si>
  <si>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</si>
  <si>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</si>
  <si>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</si>
  <si>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</si>
  <si>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</si>
  <si>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</si>
  <si>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</si>
  <si>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</si>
  <si>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</si>
  <si>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</si>
  <si>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</si>
  <si>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</si>
  <si>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</si>
  <si>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</si>
  <si>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</si>
  <si>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</si>
  <si>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</si>
  <si>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</si>
  <si>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</si>
  <si>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</si>
  <si>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</si>
  <si>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</si>
  <si>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</si>
  <si>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</si>
  <si>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</si>
  <si>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</si>
  <si>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</si>
  <si>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</si>
  <si>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</si>
  <si>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</si>
  <si>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</si>
  <si>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</si>
  <si>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</si>
  <si>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</si>
  <si>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</si>
  <si>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</si>
  <si>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</si>
  <si>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</si>
  <si>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</si>
  <si>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</si>
  <si>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</si>
  <si>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</si>
  <si>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</si>
  <si>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</si>
  <si>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</si>
  <si>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</si>
  <si>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</si>
  <si>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</si>
  <si>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</si>
  <si>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</si>
  <si>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</si>
  <si>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</si>
  <si>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</si>
  <si>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</si>
  <si>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</si>
  <si>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</si>
  <si>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</si>
  <si>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</si>
  <si>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</si>
  <si>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</si>
  <si>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</si>
  <si>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</si>
  <si>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</si>
  <si>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</si>
  <si>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</si>
  <si>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</si>
  <si>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</si>
  <si>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</si>
  <si>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</si>
  <si>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</si>
  <si>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</si>
  <si>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</si>
  <si>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</si>
  <si>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</si>
  <si>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</si>
  <si>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</si>
  <si>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</si>
  <si>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</si>
  <si>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</si>
  <si>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</si>
  <si>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</si>
  <si>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</si>
  <si>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</si>
  <si>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</si>
  <si>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</si>
  <si>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</si>
  <si>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</si>
  <si>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</si>
  <si>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</si>
  <si>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</si>
  <si>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</si>
  <si>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</si>
  <si>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</si>
  <si>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</si>
  <si>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</si>
  <si>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</si>
  <si>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</si>
  <si>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</si>
  <si>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</si>
  <si>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</si>
  <si>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</si>
  <si>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</si>
  <si>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</si>
  <si>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</si>
  <si>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</si>
  <si>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</si>
  <si>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</si>
  <si>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</si>
  <si>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</si>
  <si>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</si>
  <si>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</si>
  <si>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</si>
  <si>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</si>
  <si>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</si>
  <si>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</si>
  <si>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</si>
  <si>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</si>
  <si>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</si>
  <si>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</si>
  <si>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</si>
  <si>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</si>
  <si>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</si>
  <si>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</si>
  <si>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</si>
  <si>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</si>
  <si>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</si>
  <si>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</si>
  <si>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</si>
  <si>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</si>
  <si>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</si>
  <si>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</si>
  <si>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</si>
  <si>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</si>
  <si>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</si>
  <si>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</si>
  <si>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</si>
  <si>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</si>
  <si>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</si>
  <si>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</si>
  <si>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</si>
  <si>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</si>
  <si>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</si>
  <si>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</si>
  <si>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</si>
  <si>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</si>
  <si>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</si>
  <si>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</si>
  <si>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</si>
  <si>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</si>
  <si>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</si>
  <si>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</si>
  <si>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</si>
  <si>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</si>
  <si>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</si>
  <si>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</si>
  <si>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</si>
  <si>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</si>
  <si>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</si>
  <si>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</si>
  <si>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</si>
  <si>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</si>
  <si>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</si>
  <si>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</si>
  <si>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</si>
  <si>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</si>
  <si>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</si>
  <si>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</si>
  <si>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</si>
  <si>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</si>
  <si>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</si>
  <si>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</si>
  <si>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</si>
  <si>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</si>
  <si>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</si>
  <si>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</si>
  <si>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</si>
  <si>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</si>
  <si>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</si>
  <si>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</si>
  <si>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</si>
  <si>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</si>
  <si>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</si>
  <si>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</si>
  <si>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</si>
  <si>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</si>
  <si>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</si>
  <si>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</si>
  <si>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</si>
  <si>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</si>
  <si>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</si>
  <si>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</si>
  <si>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</si>
  <si>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</si>
  <si>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</si>
  <si>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</si>
  <si>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</si>
  <si>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</si>
  <si>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</si>
  <si>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</si>
  <si>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</si>
  <si>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</si>
  <si>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</si>
  <si>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</si>
  <si>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</si>
  <si>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</si>
  <si>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</si>
  <si>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</si>
  <si>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</si>
  <si>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</si>
  <si>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</si>
  <si>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</si>
  <si>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</si>
  <si>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</si>
  <si>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</si>
  <si>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</si>
  <si>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</si>
  <si>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</si>
  <si>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</si>
  <si>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</si>
  <si>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</si>
  <si>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</si>
  <si>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</si>
  <si>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</si>
  <si>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</si>
  <si>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</si>
  <si>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</si>
  <si>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</si>
  <si>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</si>
  <si>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</si>
  <si>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</si>
  <si>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</si>
  <si>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</si>
  <si>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</si>
  <si>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</si>
  <si>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</si>
  <si>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</si>
  <si>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</si>
  <si>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</si>
  <si>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</si>
  <si>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</si>
  <si>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</si>
  <si>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</si>
  <si>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</si>
  <si>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</si>
  <si>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</si>
  <si>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</si>
  <si>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</si>
  <si>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</si>
  <si>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</si>
  <si>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</si>
  <si>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</si>
  <si>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</si>
  <si>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</si>
  <si>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</si>
  <si>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</si>
  <si>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</si>
  <si>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</si>
  <si>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</si>
  <si>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</si>
  <si>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</si>
  <si>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</si>
  <si>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</si>
  <si>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</si>
  <si>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</si>
  <si>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</si>
  <si>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</si>
  <si>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</si>
  <si>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</si>
  <si>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</si>
  <si>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</si>
  <si>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</si>
  <si>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</si>
  <si>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</si>
  <si>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</si>
  <si>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</si>
  <si>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</si>
  <si>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</si>
  <si>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</si>
  <si>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</si>
  <si>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</si>
  <si>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</si>
  <si>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</si>
  <si>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</si>
  <si>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</si>
  <si>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</si>
  <si>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</si>
  <si>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</si>
  <si>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</si>
  <si>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</si>
  <si>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</si>
  <si>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</si>
  <si>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</si>
  <si>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</si>
  <si>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</si>
  <si>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</si>
  <si>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</si>
  <si>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</si>
  <si>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</si>
  <si>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</si>
  <si>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</si>
  <si>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</si>
  <si>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</si>
  <si>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</si>
  <si>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</si>
  <si>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</si>
  <si>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</si>
  <si>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</si>
  <si>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</si>
  <si>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</si>
  <si>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</si>
  <si>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</si>
  <si>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</si>
  <si>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</si>
  <si>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</si>
  <si>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</si>
  <si>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</si>
  <si>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</si>
  <si>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</si>
  <si>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</si>
  <si>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</si>
  <si>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</si>
  <si>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</si>
  <si>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</si>
  <si>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</si>
  <si>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</si>
  <si>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</si>
  <si>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</si>
  <si>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</si>
  <si>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</si>
  <si>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</si>
  <si>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</si>
  <si>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</si>
  <si>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</si>
  <si>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</si>
  <si>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</si>
  <si>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</si>
  <si>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</si>
  <si>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</si>
  <si>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</si>
  <si>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</si>
  <si>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</si>
  <si>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</si>
  <si>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</si>
  <si>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</si>
  <si>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</si>
  <si>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</si>
  <si>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</si>
  <si>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</si>
  <si>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</si>
  <si>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</si>
  <si>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</si>
  <si>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</si>
  <si>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</si>
  <si>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</si>
  <si>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</si>
  <si>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</si>
  <si>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</si>
  <si>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</si>
  <si>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</si>
  <si>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</si>
  <si>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</si>
  <si>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</si>
  <si>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</si>
  <si>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</si>
  <si>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</si>
  <si>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</si>
  <si>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</si>
  <si>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</si>
  <si>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</si>
  <si>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</si>
  <si>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</si>
  <si>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</si>
  <si>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</si>
  <si>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</si>
  <si>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</si>
  <si>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</si>
  <si>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</si>
  <si>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</si>
  <si>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</si>
  <si>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</si>
  <si>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</si>
  <si>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</si>
  <si>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</si>
  <si>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</si>
  <si>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</si>
  <si>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</si>
  <si>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</si>
  <si>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</si>
  <si>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</si>
  <si>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</si>
  <si>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</si>
  <si>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</si>
  <si>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</si>
  <si>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</si>
  <si>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</si>
  <si>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</si>
  <si>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</si>
  <si>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</si>
  <si>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</si>
  <si>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</si>
  <si>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</si>
  <si>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</si>
  <si>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</si>
  <si>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</si>
  <si>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</si>
  <si>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</si>
  <si>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</si>
  <si>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</si>
  <si>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</si>
  <si>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</si>
  <si>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</si>
  <si>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</si>
  <si>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</si>
  <si>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</si>
  <si>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</si>
  <si>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</si>
  <si>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</si>
  <si>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</si>
  <si>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</si>
  <si>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</si>
  <si>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</si>
  <si>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</si>
  <si>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</si>
  <si>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</si>
  <si>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</si>
  <si>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</si>
  <si>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</si>
  <si>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</si>
  <si>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</si>
  <si>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</si>
  <si>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</si>
  <si>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</si>
  <si>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</si>
  <si>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</si>
  <si>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</si>
  <si>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</si>
  <si>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</si>
  <si>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</si>
  <si>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</si>
  <si>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</si>
  <si>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</si>
  <si>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</si>
  <si>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</si>
  <si>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</si>
  <si>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</si>
  <si>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</si>
  <si>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</si>
  <si>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</si>
  <si>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</si>
  <si>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</si>
  <si>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</si>
  <si>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</si>
  <si>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</si>
  <si>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</si>
  <si>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</si>
  <si>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</si>
  <si>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</si>
  <si>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</si>
  <si>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</si>
  <si>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</si>
  <si>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</si>
  <si>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</si>
  <si>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</si>
  <si>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</si>
  <si>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</si>
  <si>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</si>
  <si>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</si>
  <si>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</si>
  <si>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</si>
  <si>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</si>
  <si>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</si>
  <si>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</si>
  <si>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</si>
  <si>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</si>
  <si>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</si>
  <si>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</si>
  <si>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</si>
  <si>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</si>
  <si>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</si>
  <si>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</si>
  <si>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</si>
  <si>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</si>
  <si>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</si>
  <si>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</si>
  <si>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</si>
  <si>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</si>
  <si>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</si>
  <si>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</si>
  <si>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</si>
  <si>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</si>
  <si>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</si>
  <si>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</si>
  <si>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</si>
  <si>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</si>
  <si>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</si>
  <si>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</si>
  <si>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</si>
  <si>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</si>
  <si>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</si>
  <si>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</si>
  <si>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</si>
  <si>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</si>
  <si>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</si>
  <si>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</si>
  <si>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</si>
  <si>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</si>
  <si>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</si>
  <si>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</si>
  <si>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</si>
  <si>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</si>
  <si>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</si>
  <si>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</si>
  <si>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</si>
  <si>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</si>
  <si>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</si>
  <si>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</si>
  <si>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</si>
  <si>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</si>
  <si>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</si>
  <si>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</si>
  <si>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</si>
  <si>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</si>
  <si>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</si>
  <si>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</si>
  <si>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</si>
  <si>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</si>
  <si>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</si>
  <si>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</si>
  <si>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</si>
  <si>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</si>
  <si>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</si>
  <si>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</si>
  <si>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</si>
  <si>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</si>
  <si>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</si>
  <si>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</si>
  <si>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</si>
  <si>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</si>
  <si>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</si>
  <si>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</si>
  <si>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</si>
  <si>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</si>
  <si>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</si>
  <si>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</si>
  <si>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</si>
  <si>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</si>
  <si>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</si>
  <si>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</si>
  <si>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</si>
  <si>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</si>
  <si>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</si>
  <si>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</si>
  <si>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</si>
  <si>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</si>
  <si>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</si>
  <si>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</si>
  <si>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</si>
  <si>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</si>
  <si>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</si>
  <si>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</si>
  <si>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</si>
  <si>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</si>
  <si>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</si>
  <si>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</si>
  <si>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</si>
  <si>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</si>
  <si>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</si>
  <si>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</si>
  <si>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</si>
  <si>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</si>
  <si>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</si>
  <si>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</si>
  <si>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</si>
  <si>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</si>
  <si>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</si>
  <si>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</si>
  <si>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</si>
  <si>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</si>
  <si>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</si>
  <si>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</si>
  <si>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</si>
  <si>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</si>
  <si>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</si>
  <si>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</si>
  <si>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</si>
  <si>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</si>
  <si>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</si>
  <si>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</si>
  <si>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</si>
  <si>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</si>
  <si>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</si>
  <si>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</si>
  <si>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</si>
  <si>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</si>
  <si>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</si>
  <si>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</si>
  <si>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</si>
  <si>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</si>
  <si>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</si>
  <si>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</si>
  <si>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</si>
  <si>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</si>
  <si>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</si>
  <si>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</si>
  <si>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</si>
  <si>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</si>
  <si>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</si>
  <si>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</si>
  <si>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</si>
  <si>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</si>
  <si>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</si>
  <si>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</si>
  <si>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</si>
  <si>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</si>
  <si>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</si>
  <si>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</si>
  <si>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</si>
  <si>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</si>
  <si>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</si>
  <si>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</si>
  <si>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</si>
  <si>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</si>
  <si>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</si>
  <si>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</si>
  <si>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</si>
  <si>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</si>
  <si>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</si>
  <si>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</si>
  <si>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</si>
  <si>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</si>
  <si>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</si>
  <si>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</si>
  <si>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</si>
  <si>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</si>
  <si>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</si>
  <si>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</si>
  <si>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</si>
  <si>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</si>
  <si>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</si>
  <si>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</si>
  <si>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</si>
  <si>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</si>
  <si>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</si>
  <si>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</si>
  <si>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</si>
  <si>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</si>
  <si>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</si>
  <si>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</si>
  <si>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</si>
  <si>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</si>
  <si>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</si>
  <si>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</si>
  <si>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</si>
  <si>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</si>
  <si>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</si>
  <si>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</si>
  <si>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</si>
  <si>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</si>
  <si>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</si>
  <si>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</si>
  <si>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</si>
  <si>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</si>
  <si>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</si>
  <si>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</si>
  <si>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</si>
  <si>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</si>
  <si>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</si>
  <si>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</si>
  <si>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</si>
  <si>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</si>
  <si>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</si>
  <si>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</si>
  <si>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</si>
  <si>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</si>
  <si>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</si>
  <si>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</si>
  <si>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</si>
  <si>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</si>
  <si>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</si>
  <si>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</si>
  <si>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</si>
  <si>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</si>
  <si>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</si>
  <si>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</si>
  <si>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</si>
  <si>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</si>
  <si>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</si>
  <si>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</si>
  <si>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</si>
  <si>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</si>
  <si>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</si>
  <si>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</si>
  <si>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</si>
  <si>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</si>
  <si>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</si>
  <si>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</si>
  <si>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</si>
  <si>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</si>
  <si>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</si>
  <si>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</si>
  <si>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</si>
  <si>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</si>
  <si>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</si>
  <si>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</si>
  <si>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</si>
  <si>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</si>
  <si>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</si>
  <si>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</si>
  <si>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</si>
  <si>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</si>
  <si>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</si>
  <si>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</si>
  <si>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</si>
  <si>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</si>
  <si>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</si>
  <si>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</si>
  <si>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</si>
  <si>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</si>
  <si>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</si>
  <si>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</si>
  <si>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</si>
  <si>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</si>
  <si>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</si>
  <si>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</si>
  <si>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</si>
  <si>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</si>
  <si>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</si>
  <si>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</si>
  <si>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</si>
  <si>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</si>
  <si>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</si>
  <si>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</si>
  <si>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</si>
  <si>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</si>
  <si>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</si>
  <si>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</si>
  <si>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</si>
  <si>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</si>
  <si>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</si>
  <si>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</si>
  <si>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</si>
  <si>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</si>
  <si>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</si>
  <si>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</si>
  <si>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</si>
  <si>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</si>
  <si>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</si>
  <si>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</si>
  <si>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</si>
  <si>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</si>
  <si>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</si>
  <si>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</si>
  <si>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</si>
  <si>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</si>
  <si>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</si>
  <si>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</si>
  <si>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</si>
  <si>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</si>
  <si>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</si>
  <si>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</si>
  <si>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</si>
  <si>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</si>
  <si>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</si>
  <si>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</si>
  <si>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</si>
  <si>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</si>
  <si>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</si>
  <si>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</si>
  <si>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</si>
  <si>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</si>
  <si>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</si>
  <si>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</si>
  <si>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</si>
  <si>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</si>
  <si>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</si>
  <si>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</si>
  <si>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</si>
  <si>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</si>
  <si>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</si>
  <si>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</si>
  <si>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</si>
  <si>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</si>
  <si>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</si>
  <si>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</si>
  <si>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</si>
  <si>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</si>
  <si>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</si>
  <si>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</si>
  <si>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</si>
  <si>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</si>
  <si>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</si>
  <si>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</si>
  <si>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</si>
  <si>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</si>
  <si>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</si>
  <si>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</si>
  <si>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</si>
  <si>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</si>
  <si>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</si>
  <si>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</si>
  <si>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</si>
  <si>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</si>
  <si>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</si>
  <si>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</si>
  <si>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</si>
  <si>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</si>
  <si>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</si>
  <si>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</si>
  <si>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</si>
  <si>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</si>
  <si>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</si>
  <si>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</si>
  <si>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</si>
  <si>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</si>
  <si>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</si>
  <si>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</si>
  <si>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</si>
  <si>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</si>
  <si>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</si>
  <si>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</si>
  <si>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</si>
  <si>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</si>
  <si>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</si>
  <si>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</si>
  <si>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</si>
  <si>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</si>
  <si>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</si>
  <si>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</si>
  <si>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</si>
  <si>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</si>
  <si>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</si>
  <si>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</si>
  <si>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</si>
  <si>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</si>
  <si>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</si>
  <si>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</si>
  <si>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</si>
  <si>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</si>
  <si>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</si>
  <si>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</si>
  <si>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</si>
  <si>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</si>
  <si>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</si>
  <si>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</si>
  <si>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</si>
  <si>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</si>
  <si>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</si>
  <si>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</si>
  <si>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</si>
  <si>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</si>
  <si>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</si>
  <si>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</si>
  <si>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</si>
  <si>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</si>
  <si>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</si>
  <si>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</si>
  <si>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</si>
  <si>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</si>
  <si>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</si>
  <si>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</si>
  <si>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</si>
  <si>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</si>
  <si>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</si>
  <si>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</si>
  <si>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</si>
  <si>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</si>
  <si>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</si>
  <si>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</si>
  <si>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</si>
  <si>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</si>
  <si>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</si>
  <si>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</si>
  <si>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</si>
  <si>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</si>
  <si>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</si>
  <si>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</si>
  <si>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</si>
  <si>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</si>
  <si>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</si>
  <si>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</si>
  <si>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</si>
  <si>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</si>
  <si>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</si>
  <si>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</si>
  <si>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</si>
  <si>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</si>
  <si>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</si>
  <si>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</si>
  <si>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</si>
  <si>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</si>
  <si>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</si>
  <si>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</si>
  <si>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</si>
  <si>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</si>
  <si>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</si>
  <si>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</si>
  <si>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</si>
  <si>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</si>
  <si>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</si>
  <si>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</si>
  <si>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</si>
  <si>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</si>
  <si>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</si>
  <si>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</si>
  <si>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</si>
  <si>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</si>
  <si>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</si>
  <si>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</si>
  <si>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</si>
  <si>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</si>
  <si>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</si>
  <si>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</si>
  <si>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</si>
  <si>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</si>
  <si>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</si>
  <si>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</si>
  <si>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</si>
  <si>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</si>
  <si>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</si>
  <si>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</si>
  <si>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</si>
  <si>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</si>
  <si>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</si>
  <si>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</si>
  <si>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</si>
  <si>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</si>
  <si>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</si>
  <si>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</si>
  <si>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</si>
  <si>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</si>
  <si>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</si>
  <si>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</si>
  <si>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</si>
  <si>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</si>
  <si>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</si>
  <si>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</si>
  <si>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</si>
  <si>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</si>
  <si>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</si>
  <si>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</si>
  <si>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</si>
  <si>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</si>
  <si>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</si>
  <si>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</si>
  <si>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</si>
  <si>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</si>
  <si>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</si>
  <si>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</si>
  <si>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</si>
  <si>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</si>
  <si>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</si>
  <si>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</si>
  <si>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</si>
  <si>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</si>
  <si>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</si>
  <si>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</si>
  <si>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</si>
  <si>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</si>
  <si>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</si>
  <si>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</si>
  <si>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</si>
  <si>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</si>
  <si>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</si>
  <si>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</si>
  <si>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</si>
  <si>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</si>
  <si>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</si>
  <si>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</si>
  <si>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</si>
  <si>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</si>
  <si>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</si>
  <si>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</si>
  <si>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</si>
  <si>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</si>
  <si>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</si>
  <si>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</si>
  <si>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</si>
  <si>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</si>
  <si>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</si>
  <si>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</si>
  <si>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</si>
  <si>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</si>
  <si>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</si>
  <si>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</si>
  <si>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</si>
  <si>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</si>
  <si>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</si>
  <si>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</si>
  <si>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</si>
  <si>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</si>
  <si>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</si>
  <si>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</si>
  <si>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</si>
  <si>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</si>
  <si>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</si>
  <si>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</si>
  <si>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</si>
  <si>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</si>
  <si>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</si>
  <si>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</si>
  <si>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</si>
  <si>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</si>
  <si>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</si>
  <si>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</si>
  <si>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</si>
  <si>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</si>
  <si>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</si>
  <si>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</si>
  <si>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</si>
  <si>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</si>
  <si>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</si>
  <si>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</si>
  <si>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</si>
  <si>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</si>
  <si>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</si>
  <si>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</si>
  <si>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</si>
  <si>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</si>
  <si>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</si>
  <si>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</si>
  <si>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</si>
  <si>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</si>
  <si>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</si>
  <si>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</si>
  <si>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</si>
  <si>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</si>
  <si>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</si>
  <si>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</si>
  <si>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</si>
  <si>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</si>
  <si>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</si>
  <si>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</si>
  <si>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</si>
  <si>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</si>
  <si>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</si>
  <si>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</si>
  <si>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</si>
  <si>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</si>
  <si>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</si>
  <si>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</si>
  <si>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</si>
  <si>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</si>
  <si>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</si>
  <si>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</si>
  <si>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</si>
  <si>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</si>
  <si>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</si>
  <si>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</si>
  <si>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</si>
  <si>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</si>
  <si>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</si>
  <si>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</si>
  <si>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</si>
  <si>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</si>
  <si>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</si>
  <si>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</si>
  <si>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</si>
  <si>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</si>
  <si>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</si>
  <si>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</si>
  <si>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</si>
  <si>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</si>
  <si>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</si>
  <si>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</si>
  <si>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</si>
  <si>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</si>
  <si>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</si>
  <si>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</si>
  <si>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</si>
  <si>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</si>
  <si>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</si>
  <si>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</si>
  <si>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</si>
  <si>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</si>
  <si>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</si>
  <si>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</si>
  <si>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</si>
  <si>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</si>
  <si>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</si>
  <si>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</si>
  <si>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</si>
  <si>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</si>
  <si>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</si>
  <si>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</si>
  <si>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</si>
  <si>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</si>
  <si>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</si>
  <si>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</si>
  <si>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</si>
  <si>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</si>
  <si>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</si>
  <si>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</si>
  <si>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</si>
  <si>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</si>
  <si>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</si>
  <si>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</si>
  <si>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</si>
  <si>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</si>
  <si>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</si>
  <si>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</si>
  <si>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</si>
  <si>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</si>
  <si>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</si>
  <si>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</si>
  <si>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</si>
  <si>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</si>
  <si>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</si>
  <si>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</si>
  <si>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</si>
  <si>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</si>
  <si>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</si>
  <si>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</si>
  <si>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</si>
  <si>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</si>
  <si>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</si>
  <si>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</si>
  <si>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</si>
  <si>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</si>
  <si>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</si>
  <si>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</si>
  <si>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</si>
  <si>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</si>
  <si>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</si>
  <si>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</si>
  <si>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</si>
  <si>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</si>
  <si>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</si>
  <si>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</si>
  <si>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</si>
  <si>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</si>
  <si>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</si>
  <si>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</si>
  <si>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</si>
  <si>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</si>
  <si>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</si>
  <si>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</si>
  <si>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</si>
  <si>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</si>
  <si>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</si>
  <si>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</si>
  <si>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</si>
  <si>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</si>
  <si>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</si>
  <si>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</si>
  <si>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</si>
  <si>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</si>
  <si>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</si>
  <si>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</si>
  <si>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</si>
  <si>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</si>
  <si>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</si>
  <si>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</si>
  <si>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</si>
  <si>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</si>
  <si>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</si>
  <si>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</si>
  <si>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</si>
  <si>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</si>
  <si>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</si>
  <si>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</si>
  <si>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</si>
  <si>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</si>
  <si>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</si>
  <si>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</si>
  <si>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</si>
  <si>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</si>
  <si>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</si>
  <si>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</si>
  <si>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</si>
  <si>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</si>
  <si>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</si>
  <si>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</si>
  <si>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</si>
  <si>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</si>
  <si>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</si>
  <si>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</si>
  <si>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</si>
  <si>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</si>
  <si>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</si>
  <si>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</si>
  <si>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</si>
  <si>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</si>
  <si>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</si>
  <si>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</si>
  <si>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</si>
  <si>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</si>
  <si>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</si>
  <si>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</si>
  <si>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</si>
  <si>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</si>
  <si>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</si>
  <si>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</si>
  <si>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</si>
  <si>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</si>
  <si>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</si>
  <si>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</si>
  <si>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</si>
  <si>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</si>
  <si>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</si>
  <si>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</si>
  <si>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</si>
  <si>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</si>
  <si>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</si>
  <si>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</si>
  <si>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</si>
  <si>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</si>
  <si>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</si>
  <si>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</si>
  <si>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</si>
  <si>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</si>
  <si>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</si>
  <si>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</si>
  <si>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</si>
  <si>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</si>
  <si>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</si>
  <si>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</si>
  <si>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</si>
  <si>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</si>
  <si>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</si>
  <si>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</si>
  <si>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</si>
  <si>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</si>
  <si>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</si>
  <si>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</si>
  <si>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</si>
  <si>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</si>
  <si>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</si>
  <si>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</si>
  <si>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</si>
  <si>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</si>
  <si>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</si>
  <si>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</si>
  <si>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</si>
  <si>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</si>
  <si>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</si>
  <si>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</si>
  <si>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</si>
  <si>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</si>
  <si>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</si>
  <si>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</si>
  <si>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</si>
  <si>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</si>
  <si>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</si>
  <si>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</si>
  <si>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</si>
  <si>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</si>
  <si>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</si>
  <si>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</si>
  <si>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</si>
  <si>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</si>
  <si>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</si>
  <si>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</si>
  <si>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</si>
  <si>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</si>
  <si>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</si>
  <si>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</si>
  <si>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</si>
  <si>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</si>
  <si>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</si>
  <si>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</si>
  <si>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</si>
  <si>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</si>
  <si>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</si>
  <si>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</si>
  <si>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</si>
  <si>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</si>
  <si>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</si>
  <si>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</si>
  <si>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</si>
  <si>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</si>
  <si>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</si>
  <si>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</si>
  <si>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</si>
  <si>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</si>
  <si>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</si>
  <si>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</si>
  <si>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</si>
  <si>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</si>
  <si>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</si>
  <si>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</si>
  <si>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</si>
  <si>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</si>
  <si>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</si>
  <si>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</si>
  <si>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</si>
  <si>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</si>
  <si>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</si>
  <si>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</si>
  <si>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</si>
  <si>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</si>
  <si>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</si>
  <si>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</si>
  <si>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</si>
  <si>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</si>
  <si>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</si>
  <si>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</si>
  <si>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</si>
  <si>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</si>
  <si>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</si>
  <si>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</si>
  <si>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</si>
  <si>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</si>
  <si>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</si>
  <si>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</si>
  <si>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</si>
  <si>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</si>
  <si>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</si>
  <si>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</si>
  <si>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</si>
  <si>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</si>
  <si>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</si>
  <si>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</si>
  <si>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</si>
  <si>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</si>
  <si>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</si>
  <si>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</si>
  <si>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</si>
  <si>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</si>
  <si>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</si>
  <si>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</si>
  <si>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</si>
  <si>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</si>
  <si>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</si>
  <si>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</si>
  <si>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</si>
  <si>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</si>
  <si>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</si>
  <si>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</si>
  <si>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</si>
  <si>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</si>
  <si>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</si>
  <si>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</si>
  <si>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</si>
  <si>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</si>
  <si>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</si>
  <si>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</si>
  <si>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</si>
  <si>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</si>
  <si>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</si>
  <si>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</si>
  <si>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</si>
  <si>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</si>
  <si>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</si>
  <si>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</si>
  <si>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</si>
  <si>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</si>
  <si>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</si>
  <si>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</si>
  <si>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</si>
  <si>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</si>
  <si>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</si>
  <si>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</si>
  <si>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</si>
  <si>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</si>
  <si>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</si>
  <si>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</si>
  <si>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</si>
  <si>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</si>
  <si>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</si>
  <si>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</si>
  <si>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</si>
  <si>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</si>
  <si>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</si>
  <si>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</si>
  <si>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</si>
  <si>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</si>
  <si>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</si>
  <si>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</si>
  <si>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</si>
  <si>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</si>
  <si>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</si>
  <si>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</si>
  <si>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</si>
  <si>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</si>
  <si>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</si>
  <si>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</si>
  <si>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</si>
  <si>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</si>
  <si>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</si>
  <si>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</si>
  <si>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</si>
  <si>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</si>
  <si>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</si>
  <si>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</si>
  <si>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</si>
  <si>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</si>
  <si>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</si>
  <si>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</si>
  <si>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</si>
  <si>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</si>
  <si>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</si>
  <si>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</si>
  <si>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</si>
  <si>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</si>
  <si>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</si>
  <si>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</si>
  <si>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</si>
  <si>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</si>
  <si>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</si>
  <si>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</si>
  <si>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</si>
  <si>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</si>
  <si>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</si>
  <si>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</si>
  <si>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</si>
  <si>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</si>
  <si>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</si>
  <si>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</si>
  <si>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</si>
  <si>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</si>
  <si>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</si>
  <si>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</si>
  <si>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</si>
  <si>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</si>
  <si>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</si>
  <si>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</si>
  <si>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</si>
  <si>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</si>
  <si>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</si>
  <si>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</si>
  <si>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</si>
  <si>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</si>
  <si>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</si>
  <si>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</si>
  <si>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</si>
  <si>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</si>
  <si>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</si>
  <si>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</si>
  <si>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</si>
  <si>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</si>
  <si>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</si>
  <si>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</si>
  <si>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</si>
  <si>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</si>
  <si>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</si>
  <si>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</si>
  <si>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</si>
  <si>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</si>
  <si>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</si>
  <si>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</si>
  <si>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</si>
  <si>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</si>
  <si>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</si>
  <si>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</si>
  <si>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</si>
  <si>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</si>
  <si>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</si>
  <si>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</si>
  <si>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</si>
  <si>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</si>
  <si>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</si>
  <si>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</si>
  <si>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</si>
  <si>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</si>
  <si>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</si>
  <si>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</si>
  <si>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</si>
  <si>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</si>
  <si>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</si>
  <si>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</si>
  <si>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</si>
  <si>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</si>
  <si>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</si>
  <si>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</si>
  <si>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</si>
  <si>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</si>
  <si>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</si>
  <si>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</si>
  <si>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</si>
  <si>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</si>
  <si>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</si>
  <si>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</si>
  <si>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</si>
  <si>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</si>
  <si>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</si>
  <si>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</si>
  <si>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</si>
  <si>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</si>
  <si>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</si>
  <si>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</si>
  <si>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</si>
  <si>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</si>
  <si>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</si>
  <si>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</si>
  <si>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</si>
  <si>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</si>
  <si>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</si>
  <si>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</si>
  <si>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</si>
  <si>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</si>
  <si>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</si>
  <si>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</si>
  <si>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</si>
  <si>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</si>
  <si>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</si>
  <si>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</si>
  <si>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</si>
  <si>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</si>
  <si>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</si>
  <si>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</si>
  <si>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</si>
  <si>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</si>
  <si>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</si>
  <si>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</si>
  <si>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</si>
  <si>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</si>
  <si>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</si>
  <si>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</si>
  <si>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</si>
  <si>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</si>
  <si>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</si>
  <si>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</si>
  <si>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</si>
  <si>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</si>
  <si>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</si>
  <si>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</si>
  <si>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</si>
  <si>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</si>
  <si>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</si>
  <si>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</si>
  <si>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</si>
  <si>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</si>
  <si>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</si>
  <si>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</si>
  <si>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</si>
  <si>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</si>
  <si>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</si>
  <si>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</si>
  <si>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</si>
  <si>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</si>
  <si>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</si>
  <si>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</si>
  <si>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</si>
  <si>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</si>
  <si>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</si>
  <si>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</si>
  <si>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</si>
  <si>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</si>
  <si>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</si>
  <si>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</si>
  <si>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</si>
  <si>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</si>
  <si>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</si>
  <si>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</si>
  <si>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</si>
  <si>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</si>
  <si>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</si>
  <si>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</si>
  <si>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</si>
  <si>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</si>
  <si>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</si>
  <si>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</si>
  <si>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</si>
  <si>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</si>
  <si>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</si>
  <si>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</si>
  <si>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</si>
  <si>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</si>
  <si>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</si>
  <si>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</si>
  <si>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</si>
  <si>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</si>
  <si>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</si>
  <si>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</si>
  <si>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</si>
  <si>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</si>
  <si>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</si>
  <si>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</si>
  <si>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</si>
  <si>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</si>
  <si>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</si>
  <si>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</si>
  <si>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</si>
  <si>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</si>
  <si>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</si>
  <si>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</si>
  <si>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</si>
  <si>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</si>
  <si>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</si>
  <si>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</si>
  <si>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</si>
  <si>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</si>
  <si>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</si>
  <si>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</si>
  <si>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</si>
  <si>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</si>
  <si>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</si>
  <si>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</si>
  <si>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</si>
  <si>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</si>
  <si>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</si>
  <si>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</si>
  <si>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</si>
  <si>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</si>
  <si>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</si>
  <si>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</si>
  <si>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</si>
  <si>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</si>
  <si>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</si>
  <si>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</si>
  <si>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</si>
  <si>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</si>
  <si>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</si>
  <si>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</si>
  <si>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</si>
  <si>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</si>
  <si>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</si>
  <si>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</si>
  <si>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</si>
  <si>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</si>
  <si>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</si>
  <si>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</si>
  <si>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</si>
  <si>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</si>
  <si>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</si>
  <si>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</si>
  <si>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</si>
  <si>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</si>
  <si>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</si>
  <si>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</si>
  <si>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</si>
  <si>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</si>
  <si>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</si>
  <si>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</si>
  <si>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</si>
  <si>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</si>
  <si>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</si>
  <si>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</si>
  <si>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</si>
  <si>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</si>
  <si>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</si>
  <si>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</si>
  <si>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</si>
  <si>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</si>
  <si>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</si>
  <si>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</si>
  <si>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</si>
  <si>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</si>
  <si>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</si>
  <si>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</si>
  <si>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</si>
  <si>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</si>
  <si>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</si>
  <si>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</si>
  <si>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</si>
  <si>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</si>
  <si>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</si>
  <si>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</si>
  <si>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</si>
  <si>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</si>
  <si>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</si>
  <si>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</si>
  <si>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</si>
  <si>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</si>
  <si>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</si>
  <si>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</si>
  <si>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</si>
  <si>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</si>
  <si>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</si>
  <si>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</si>
  <si>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</si>
  <si>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</si>
  <si>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</si>
  <si>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</si>
  <si>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</si>
  <si>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</si>
  <si>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</si>
  <si>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</si>
  <si>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</si>
  <si>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</si>
  <si>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</si>
  <si>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</si>
  <si>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</si>
  <si>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</si>
  <si>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</si>
  <si>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</si>
  <si>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</si>
  <si>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</si>
  <si>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</si>
  <si>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</si>
  <si>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</si>
  <si>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</si>
  <si>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</si>
  <si>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</si>
  <si>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</si>
  <si>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</si>
  <si>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</si>
  <si>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</si>
  <si>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</si>
  <si>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</si>
  <si>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</si>
  <si>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</si>
  <si>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</si>
  <si>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</si>
  <si>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</si>
  <si>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</si>
  <si>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</si>
  <si>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</si>
  <si>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</si>
  <si>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</si>
  <si>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</si>
  <si>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</si>
  <si>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</si>
  <si>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</si>
  <si>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</si>
  <si>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</si>
  <si>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</si>
  <si>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</si>
  <si>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</si>
  <si>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</si>
  <si>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</si>
  <si>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</si>
  <si>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</si>
  <si>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</si>
  <si>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</si>
  <si>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</si>
  <si>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</si>
  <si>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</si>
  <si>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</si>
  <si>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</si>
  <si>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</si>
  <si>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</si>
  <si>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</si>
  <si>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</si>
  <si>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</si>
  <si>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</si>
  <si>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</si>
  <si>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</si>
  <si>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</si>
  <si>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</si>
  <si>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</si>
  <si>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</si>
  <si>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</si>
  <si>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</si>
  <si>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</si>
  <si>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</si>
  <si>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</si>
  <si>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</si>
  <si>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</si>
  <si>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</si>
  <si>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</si>
  <si>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</si>
  <si>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</si>
  <si>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</si>
  <si>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</si>
  <si>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</si>
  <si>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</si>
  <si>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</si>
  <si>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</si>
  <si>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</si>
  <si>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</si>
  <si>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</si>
  <si>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</si>
  <si>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</si>
  <si>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</si>
  <si>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</si>
  <si>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</si>
  <si>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</si>
  <si>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</si>
  <si>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</si>
  <si>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</si>
  <si>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</si>
  <si>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</si>
  <si>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</si>
  <si>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</si>
  <si>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</si>
  <si>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</si>
  <si>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</si>
  <si>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</si>
  <si>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</si>
  <si>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</si>
  <si>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</si>
  <si>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</si>
  <si>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</si>
  <si>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</si>
  <si>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</si>
  <si>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</si>
  <si>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</si>
  <si>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</si>
  <si>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</si>
  <si>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</si>
  <si>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</si>
  <si>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</si>
  <si>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</si>
  <si>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</si>
  <si>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</si>
  <si>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</si>
  <si>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</si>
  <si>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</si>
  <si>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</si>
  <si>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</si>
  <si>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</si>
  <si>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</si>
  <si>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</si>
  <si>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</si>
  <si>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</si>
  <si>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</si>
  <si>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</si>
  <si>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</si>
  <si>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</si>
  <si>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</si>
  <si>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</si>
  <si>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</si>
  <si>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</si>
  <si>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</si>
  <si>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</si>
  <si>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</si>
  <si>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</si>
  <si>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</si>
  <si>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</si>
  <si>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</si>
  <si>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</si>
  <si>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</si>
  <si>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</si>
  <si>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</si>
  <si>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</si>
  <si>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</si>
  <si>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</si>
  <si>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</si>
  <si>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</si>
  <si>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</si>
  <si>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</si>
  <si>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</si>
  <si>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</si>
  <si>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</si>
  <si>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</si>
  <si>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</si>
  <si>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</si>
  <si>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</si>
  <si>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</si>
  <si>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</si>
  <si>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</si>
  <si>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</si>
  <si>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</si>
  <si>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</si>
  <si>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</si>
  <si>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</si>
  <si>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</si>
  <si>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</si>
  <si>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</si>
  <si>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</si>
  <si>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</si>
  <si>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</si>
  <si>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</si>
  <si>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</si>
  <si>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</si>
  <si>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</si>
  <si>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</si>
  <si>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</si>
  <si>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</si>
  <si>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</si>
  <si>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</si>
  <si>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</si>
  <si>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</si>
  <si>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</si>
  <si>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</si>
  <si>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</si>
  <si>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</si>
  <si>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</si>
  <si>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</si>
  <si>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</si>
  <si>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</si>
  <si>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</si>
  <si>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</si>
  <si>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</si>
  <si>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</si>
  <si>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</si>
  <si>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</si>
  <si>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</si>
  <si>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</si>
  <si>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</si>
  <si>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</si>
  <si>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</si>
  <si>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</si>
  <si>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</si>
  <si>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</si>
  <si>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</si>
  <si>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</si>
  <si>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</si>
  <si>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</si>
  <si>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</si>
  <si>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</si>
  <si>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</si>
  <si>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</si>
  <si>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</si>
  <si>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</si>
  <si>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</si>
  <si>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</si>
  <si>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</si>
  <si>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</si>
  <si>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</si>
  <si>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</si>
  <si>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</si>
  <si>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</si>
  <si>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</si>
  <si>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</si>
  <si>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</si>
  <si>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</si>
  <si>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</si>
  <si>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</si>
  <si>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</si>
  <si>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</si>
  <si>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</si>
  <si>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</si>
  <si>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</si>
  <si>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</si>
  <si>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</si>
  <si>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</si>
  <si>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</si>
  <si>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</si>
  <si>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</si>
  <si>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</si>
  <si>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</si>
  <si>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</si>
  <si>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</si>
  <si>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</si>
  <si>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</si>
  <si>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</si>
  <si>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</si>
  <si>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</si>
  <si>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</si>
  <si>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</si>
  <si>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</si>
  <si>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</si>
  <si>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</si>
  <si>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</si>
  <si>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</si>
  <si>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</si>
  <si>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</si>
  <si>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</si>
  <si>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</si>
  <si>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</si>
  <si>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</si>
  <si>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</si>
  <si>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</si>
  <si>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</si>
  <si>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</si>
  <si>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</si>
  <si>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</si>
  <si>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</si>
  <si>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</si>
  <si>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</si>
  <si>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</si>
  <si>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</si>
  <si>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</si>
  <si>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</si>
  <si>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</si>
  <si>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</si>
  <si>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</si>
  <si>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</si>
  <si>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</si>
  <si>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</si>
  <si>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</si>
  <si>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</si>
  <si>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</si>
  <si>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</si>
  <si>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</si>
  <si>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</si>
  <si>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</si>
  <si>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</si>
  <si>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</si>
  <si>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</si>
  <si>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</si>
  <si>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</si>
  <si>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</si>
  <si>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</si>
  <si>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</si>
  <si>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</si>
  <si>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</si>
  <si>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</si>
  <si>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</si>
  <si>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</si>
  <si>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</si>
  <si>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</si>
  <si>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</si>
  <si>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</si>
  <si>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</si>
  <si>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</si>
  <si>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</si>
  <si>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</si>
  <si>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</si>
  <si>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</si>
  <si>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</si>
  <si>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</si>
  <si>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</si>
  <si>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</si>
  <si>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</si>
  <si>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</si>
  <si>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</si>
  <si>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</si>
  <si>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</si>
  <si>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</si>
  <si>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</si>
  <si>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</si>
  <si>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</si>
  <si>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</si>
  <si>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</si>
  <si>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</si>
  <si>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</si>
  <si>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</si>
  <si>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</si>
  <si>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</si>
  <si>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</si>
  <si>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</si>
  <si>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</si>
  <si>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</si>
  <si>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</si>
  <si>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</si>
  <si>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</si>
  <si>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</si>
  <si>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</si>
  <si>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</si>
  <si>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</si>
  <si>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</si>
  <si>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</si>
  <si>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</si>
  <si>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</si>
  <si>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</si>
  <si>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</si>
  <si>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</si>
  <si>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</si>
  <si>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</si>
  <si>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</si>
  <si>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</si>
  <si>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</si>
  <si>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</si>
  <si>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</si>
  <si>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</si>
  <si>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</si>
  <si>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</si>
  <si>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</si>
  <si>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</si>
  <si>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</si>
  <si>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</si>
  <si>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</si>
  <si>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</si>
  <si>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</si>
  <si>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</si>
  <si>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</si>
  <si>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</si>
  <si>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</si>
  <si>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</si>
  <si>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</si>
  <si>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</si>
  <si>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</si>
  <si>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</si>
  <si>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</si>
  <si>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</si>
  <si>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</si>
  <si>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</si>
  <si>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</si>
  <si>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</si>
  <si>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</si>
  <si>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</si>
  <si>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</si>
  <si>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</si>
  <si>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</si>
  <si>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</si>
  <si>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</si>
  <si>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</si>
  <si>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</si>
  <si>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</si>
  <si>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</si>
  <si>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</si>
  <si>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</si>
  <si>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</si>
  <si>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</si>
  <si>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</si>
  <si>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</si>
  <si>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</si>
  <si>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</si>
  <si>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</si>
  <si>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</si>
  <si>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</si>
  <si>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</si>
  <si>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</si>
  <si>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</si>
  <si>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</si>
  <si>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</si>
  <si>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</si>
  <si>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</si>
  <si>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</si>
  <si>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</si>
  <si>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</si>
  <si>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</si>
  <si>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</si>
  <si>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</si>
  <si>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</si>
  <si>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</si>
  <si>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</si>
  <si>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</si>
  <si>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</si>
  <si>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</si>
  <si>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</si>
  <si>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</si>
  <si>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</si>
  <si>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</si>
  <si>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</si>
  <si>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</si>
  <si>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</si>
  <si>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</si>
  <si>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</si>
  <si>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</si>
  <si>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</si>
  <si>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</si>
  <si>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</si>
  <si>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</si>
  <si>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</si>
  <si>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</si>
  <si>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</si>
  <si>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</si>
  <si>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</si>
  <si>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</si>
  <si>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</si>
  <si>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</si>
  <si>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</si>
  <si>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</si>
  <si>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</si>
  <si>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</si>
  <si>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</si>
  <si>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</si>
  <si>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</si>
  <si>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</si>
  <si>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</si>
  <si>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</si>
  <si>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</si>
  <si>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</si>
  <si>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</si>
  <si>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</si>
  <si>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</si>
  <si>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</si>
  <si>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</si>
  <si>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</si>
  <si>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</si>
  <si>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</si>
  <si>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</si>
  <si>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</si>
  <si>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</si>
  <si>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</si>
  <si>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</si>
  <si>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</si>
  <si>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</si>
  <si>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</si>
  <si>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</si>
  <si>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</si>
  <si>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</si>
  <si>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</si>
  <si>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</si>
  <si>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</si>
  <si>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</si>
  <si>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</si>
  <si>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</si>
  <si>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</si>
  <si>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</si>
  <si>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</si>
  <si>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</si>
  <si>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</si>
  <si>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</si>
  <si>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</si>
  <si>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</si>
  <si>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</si>
  <si>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</si>
  <si>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</si>
  <si>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</si>
  <si>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</si>
  <si>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</si>
  <si>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</si>
  <si>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</si>
  <si>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</si>
  <si>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</si>
  <si>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</si>
  <si>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</si>
  <si>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</si>
  <si>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</si>
  <si>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</si>
  <si>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</si>
  <si>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</si>
  <si>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</si>
  <si>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</si>
  <si>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</si>
  <si>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</si>
  <si>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</si>
  <si>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</si>
  <si>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</si>
  <si>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</si>
  <si>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</si>
  <si>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</si>
  <si>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</si>
  <si>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</si>
  <si>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</si>
  <si>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</si>
  <si>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</si>
  <si>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</si>
  <si>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</si>
  <si>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</si>
  <si>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</si>
  <si>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</si>
  <si>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</si>
  <si>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</si>
  <si>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</si>
  <si>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</si>
  <si>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</si>
  <si>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</si>
  <si>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</si>
  <si>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</si>
  <si>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</si>
  <si>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</si>
  <si>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</si>
  <si>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</si>
  <si>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</si>
  <si>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</si>
  <si>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</si>
  <si>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</si>
  <si>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</si>
  <si>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</si>
  <si>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</si>
  <si>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</si>
  <si>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</si>
  <si>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</si>
  <si>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</si>
  <si>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</si>
  <si>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</si>
  <si>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</si>
  <si>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</si>
  <si>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</si>
  <si>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</si>
  <si>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</si>
  <si>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</si>
  <si>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</si>
  <si>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</si>
  <si>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</si>
  <si>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</si>
  <si>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</si>
  <si>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</si>
  <si>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</si>
  <si>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</si>
  <si>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</si>
  <si>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</si>
  <si>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</si>
  <si>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</si>
  <si>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</si>
  <si>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</si>
  <si>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</si>
  <si>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</si>
  <si>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</si>
  <si>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</si>
  <si>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</si>
  <si>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</si>
  <si>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</si>
  <si>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</si>
  <si>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</si>
  <si>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</si>
  <si>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</si>
  <si>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</si>
  <si>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</si>
  <si>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</si>
  <si>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</si>
  <si>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</si>
  <si>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</si>
  <si>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</si>
  <si>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</si>
  <si>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</si>
  <si>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</si>
  <si>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</si>
  <si>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</si>
  <si>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</si>
  <si>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</si>
  <si>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</si>
  <si>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</si>
  <si>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</si>
  <si>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</si>
  <si>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</si>
  <si>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</si>
  <si>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</si>
  <si>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</si>
  <si>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</si>
  <si>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</si>
  <si>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</si>
  <si>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</si>
  <si>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</si>
  <si>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</si>
  <si>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</si>
  <si>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</si>
  <si>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</si>
  <si>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</si>
  <si>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</si>
  <si>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</si>
  <si>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</si>
  <si>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</si>
  <si>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</si>
  <si>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</si>
  <si>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</si>
  <si>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</si>
  <si>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</si>
  <si>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</si>
  <si>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</si>
  <si>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</si>
  <si>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</si>
  <si>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</si>
  <si>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</si>
  <si>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</si>
  <si>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</si>
  <si>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</si>
  <si>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</si>
  <si>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</si>
  <si>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</si>
  <si>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</si>
  <si>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</si>
  <si>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</si>
  <si>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</si>
  <si>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</si>
  <si>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</si>
  <si>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</si>
  <si>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</si>
  <si>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</si>
  <si>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</si>
  <si>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</si>
  <si>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</si>
  <si>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</si>
  <si>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</si>
  <si>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</si>
  <si>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</si>
  <si>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</si>
  <si>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</si>
  <si>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</si>
  <si>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</si>
  <si>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</si>
  <si>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</si>
  <si>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</si>
  <si>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</si>
  <si>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</si>
  <si>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</si>
  <si>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</si>
  <si>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</si>
  <si>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</si>
  <si>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</si>
  <si>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</si>
  <si>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</si>
  <si>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</si>
  <si>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</si>
  <si>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</si>
  <si>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</si>
  <si>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</si>
  <si>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</si>
  <si>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</si>
  <si>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</si>
  <si>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</si>
  <si>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</si>
  <si>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</si>
  <si>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</si>
  <si>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</si>
  <si>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</si>
  <si>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</si>
  <si>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</si>
  <si>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</si>
  <si>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</si>
  <si>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</si>
  <si>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</si>
  <si>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</si>
  <si>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</si>
  <si>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</si>
  <si>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</si>
  <si>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</si>
  <si>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</si>
  <si>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</si>
  <si>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</si>
  <si>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</si>
  <si>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</si>
  <si>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</si>
  <si>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</si>
  <si>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</si>
  <si>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</si>
  <si>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</si>
  <si>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</si>
  <si>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</si>
  <si>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</si>
  <si>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</si>
  <si>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</si>
  <si>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</si>
  <si>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</si>
  <si>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</si>
  <si>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</si>
  <si>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</si>
  <si>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</si>
  <si>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</si>
  <si>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</si>
  <si>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</si>
  <si>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</si>
  <si>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</si>
  <si>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</si>
  <si>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</si>
  <si>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</si>
  <si>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</si>
  <si>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</si>
  <si>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</si>
  <si>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</si>
  <si>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</si>
  <si>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</si>
  <si>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</si>
  <si>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</si>
  <si>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</si>
  <si>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</si>
  <si>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</si>
  <si>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</si>
  <si>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</si>
  <si>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</si>
  <si>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</si>
  <si>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</si>
  <si>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</si>
  <si>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</si>
  <si>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</si>
  <si>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</si>
  <si>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</si>
  <si>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</si>
  <si>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</si>
  <si>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</si>
  <si>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</si>
  <si>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</si>
  <si>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</si>
  <si>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</si>
  <si>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</si>
  <si>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</si>
  <si>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</si>
  <si>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</si>
  <si>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</si>
  <si>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</si>
  <si>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</si>
  <si>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</si>
  <si>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</si>
  <si>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</si>
  <si>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</si>
  <si>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</si>
  <si>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</si>
  <si>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</si>
  <si>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</si>
  <si>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</si>
  <si>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</si>
  <si>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</si>
  <si>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</si>
  <si>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</si>
  <si>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</si>
  <si>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</si>
  <si>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</si>
  <si>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</si>
  <si>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</si>
  <si>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</si>
  <si>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</si>
  <si>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</si>
  <si>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</si>
  <si>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</si>
  <si>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</si>
  <si>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</si>
  <si>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</si>
  <si>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</si>
  <si>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</si>
  <si>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</si>
  <si>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</si>
  <si>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</si>
  <si>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</si>
  <si>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</si>
  <si>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</si>
  <si>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</si>
  <si>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</si>
  <si>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</si>
  <si>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</si>
  <si>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</si>
  <si>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</si>
  <si>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</si>
  <si>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</si>
  <si>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</si>
  <si>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</si>
  <si>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</si>
  <si>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</si>
  <si>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</si>
  <si>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</si>
  <si>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</si>
  <si>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</si>
  <si>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</si>
  <si>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</si>
  <si>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</si>
  <si>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</si>
  <si>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</si>
  <si>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</si>
  <si>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</si>
  <si>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</si>
  <si>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</si>
  <si>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</si>
  <si>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</si>
  <si>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</si>
  <si>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</si>
  <si>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</si>
  <si>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</si>
  <si>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</si>
  <si>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</si>
  <si>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</si>
  <si>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</si>
  <si>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</si>
  <si>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</si>
  <si>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</si>
  <si>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</si>
  <si>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</si>
  <si>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</si>
  <si>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</si>
  <si>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</si>
  <si>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</si>
  <si>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</si>
  <si>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</si>
  <si>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</si>
  <si>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</si>
  <si>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</si>
  <si>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</si>
  <si>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</si>
  <si>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</si>
  <si>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</si>
  <si>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</si>
  <si>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</si>
  <si>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</si>
  <si>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</si>
  <si>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</si>
  <si>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</si>
  <si>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</si>
  <si>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</si>
  <si>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</si>
  <si>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</si>
  <si>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</si>
  <si>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</si>
  <si>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</si>
  <si>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</si>
  <si>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</si>
  <si>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</si>
  <si>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</si>
  <si>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</si>
  <si>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</si>
  <si>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</si>
  <si>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</si>
  <si>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</si>
  <si>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</si>
  <si>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</si>
  <si>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</si>
  <si>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</si>
  <si>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</si>
  <si>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</si>
  <si>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</si>
  <si>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</si>
  <si>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</si>
  <si>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</si>
  <si>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</si>
  <si>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</si>
  <si>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</si>
  <si>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</si>
  <si>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</si>
  <si>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</si>
  <si>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</si>
  <si>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</si>
  <si>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</si>
  <si>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</si>
  <si>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</si>
  <si>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</si>
  <si>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</si>
  <si>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</si>
  <si>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</si>
  <si>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</si>
  <si>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</si>
  <si>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</si>
  <si>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</si>
  <si>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</si>
  <si>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</si>
  <si>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</si>
  <si>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</si>
  <si>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</si>
  <si>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</si>
  <si>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</si>
  <si>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</si>
  <si>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</si>
  <si>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</si>
  <si>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</si>
  <si>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</si>
  <si>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</si>
  <si>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</si>
  <si>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</si>
  <si>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</si>
  <si>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</si>
  <si>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</si>
  <si>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</si>
  <si>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</si>
  <si>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</si>
  <si>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</si>
  <si>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</si>
  <si>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</si>
  <si>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</si>
  <si>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</si>
  <si>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</si>
  <si>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</si>
  <si>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</si>
  <si>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</si>
  <si>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</si>
  <si>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</si>
  <si>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</si>
  <si>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</si>
  <si>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</si>
  <si>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</si>
  <si>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</si>
  <si>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</si>
  <si>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</si>
  <si>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</si>
  <si>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</si>
  <si>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</si>
  <si>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</si>
  <si>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</si>
  <si>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</si>
  <si>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</si>
  <si>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</si>
  <si>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</si>
  <si>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</si>
  <si>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</si>
  <si>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</si>
  <si>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</si>
  <si>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</si>
  <si>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</si>
  <si>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</si>
  <si>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</si>
  <si>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</si>
  <si>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</si>
  <si>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</si>
  <si>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</si>
  <si>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</si>
  <si>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</si>
  <si>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</si>
  <si>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</si>
  <si>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</si>
  <si>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</si>
  <si>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</si>
  <si>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</si>
  <si>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</si>
  <si>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</si>
  <si>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</si>
  <si>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</si>
  <si>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</si>
  <si>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</si>
  <si>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</si>
  <si>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</si>
  <si>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</si>
  <si>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</si>
  <si>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</si>
  <si>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</si>
  <si>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</si>
  <si>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</si>
  <si>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</si>
  <si>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</si>
  <si>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</si>
  <si>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</si>
  <si>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</si>
  <si>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</si>
  <si>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</si>
  <si>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</si>
  <si>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</si>
  <si>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</si>
  <si>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</si>
  <si>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</si>
  <si>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</si>
  <si>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</si>
  <si>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</si>
  <si>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</si>
  <si>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</si>
  <si>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</si>
  <si>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</si>
  <si>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</si>
  <si>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</si>
  <si>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</si>
  <si>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</si>
  <si>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</si>
  <si>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</si>
  <si>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</si>
  <si>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</si>
  <si>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</si>
  <si>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</si>
  <si>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</si>
  <si>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</si>
  <si>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</si>
  <si>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</si>
  <si>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</si>
  <si>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</si>
  <si>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</si>
  <si>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</si>
  <si>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</si>
  <si>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</si>
  <si>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</si>
  <si>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</si>
  <si>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</si>
  <si>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</si>
  <si>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</si>
  <si>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</si>
  <si>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</si>
  <si>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</si>
  <si>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</si>
  <si>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</si>
  <si>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</si>
  <si>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</si>
  <si>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</si>
  <si>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</si>
  <si>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</si>
  <si>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</si>
  <si>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</si>
  <si>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</si>
  <si>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</si>
  <si>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</si>
  <si>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</si>
  <si>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</si>
  <si>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</si>
  <si>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</si>
  <si>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</si>
  <si>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</si>
  <si>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</si>
  <si>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</si>
  <si>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</si>
  <si>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</si>
  <si>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</si>
  <si>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</si>
  <si>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</si>
  <si>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</si>
  <si>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</si>
  <si>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</si>
  <si>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</si>
  <si>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</si>
  <si>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</si>
  <si>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</si>
  <si>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</si>
  <si>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</si>
  <si>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</si>
  <si>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</si>
  <si>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</si>
  <si>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</si>
  <si>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</si>
  <si>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</si>
  <si>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</si>
  <si>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</si>
  <si>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</si>
  <si>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</si>
  <si>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</si>
  <si>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</si>
  <si>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</si>
  <si>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</si>
  <si>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</si>
  <si>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</si>
  <si>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</si>
  <si>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</si>
  <si>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</si>
  <si>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</si>
  <si>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</si>
  <si>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</si>
  <si>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</si>
  <si>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</si>
  <si>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</si>
  <si>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</si>
  <si>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</si>
  <si>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</si>
  <si>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</si>
  <si>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</si>
  <si>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</si>
  <si>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</si>
  <si>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</si>
  <si>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</si>
  <si>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</si>
  <si>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</si>
  <si>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</si>
  <si>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</si>
  <si>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</si>
  <si>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</si>
  <si>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</si>
  <si>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</si>
  <si>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</si>
  <si>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</si>
  <si>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</si>
  <si>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</si>
  <si>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</si>
  <si>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</si>
  <si>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</si>
  <si>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</si>
  <si>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</si>
  <si>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</si>
  <si>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</si>
  <si>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</si>
  <si>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</si>
  <si>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</si>
  <si>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</si>
  <si>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</si>
  <si>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</si>
  <si>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</si>
  <si>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</si>
  <si>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</si>
  <si>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</si>
  <si>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</si>
  <si>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</si>
  <si>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</si>
  <si>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</si>
  <si>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</si>
  <si>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</si>
  <si>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</si>
  <si>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</si>
  <si>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</si>
  <si>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</si>
  <si>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</si>
  <si>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</si>
  <si>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</si>
  <si>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</si>
  <si>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</si>
  <si>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</si>
  <si>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</si>
  <si>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</si>
  <si>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</si>
  <si>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</si>
  <si>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</si>
  <si>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</si>
  <si>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</si>
  <si>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</si>
  <si>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</si>
  <si>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</si>
  <si>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</si>
  <si>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</si>
  <si>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</si>
  <si>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</si>
  <si>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</si>
  <si>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</si>
  <si>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</si>
  <si>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</si>
  <si>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</si>
  <si>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</si>
  <si>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</si>
  <si>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</si>
  <si>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</si>
  <si>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</si>
  <si>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</si>
  <si>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</si>
  <si>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</si>
  <si>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</si>
  <si>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</si>
  <si>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</si>
  <si>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</si>
  <si>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</si>
  <si>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</si>
  <si>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</si>
  <si>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</si>
  <si>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</si>
  <si>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</si>
  <si>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</si>
  <si>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</si>
  <si>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</si>
  <si>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</si>
  <si>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</si>
  <si>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</si>
  <si>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</si>
  <si>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</si>
  <si>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</si>
  <si>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</si>
  <si>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</si>
  <si>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</si>
  <si>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</si>
  <si>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</si>
  <si>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</si>
  <si>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</si>
  <si>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</si>
  <si>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</si>
  <si>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</si>
  <si>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</si>
  <si>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</si>
  <si>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</si>
  <si>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</si>
  <si>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</si>
  <si>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</si>
  <si>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</si>
  <si>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</si>
  <si>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</si>
  <si>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</si>
  <si>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</si>
  <si>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</si>
  <si>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</si>
  <si>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</si>
  <si>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</si>
  <si>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</si>
  <si>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</si>
  <si>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</si>
  <si>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</si>
  <si>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</si>
  <si>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</si>
  <si>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</si>
  <si>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</si>
  <si>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</si>
  <si>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</si>
  <si>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</si>
  <si>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</si>
  <si>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</si>
  <si>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</si>
  <si>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</si>
  <si>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</si>
  <si>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</si>
  <si>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</si>
  <si>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</si>
  <si>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</si>
  <si>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</si>
  <si>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</si>
  <si>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</si>
  <si>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</si>
  <si>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</si>
  <si>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</si>
  <si>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</si>
  <si>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</si>
  <si>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</si>
  <si>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</si>
  <si>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</si>
  <si>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</si>
  <si>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</si>
  <si>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</si>
  <si>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</si>
  <si>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</si>
  <si>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</si>
  <si>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</si>
  <si>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</si>
  <si>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</si>
  <si>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</si>
  <si>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</si>
  <si>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</si>
  <si>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</si>
  <si>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</si>
  <si>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</si>
  <si>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</si>
  <si>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</si>
  <si>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</si>
  <si>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</si>
  <si>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</si>
  <si>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</si>
  <si>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</si>
  <si>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</si>
  <si>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</si>
  <si>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</si>
  <si>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</si>
  <si>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</si>
  <si>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</si>
  <si>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</si>
  <si>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</si>
  <si>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</si>
  <si>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</si>
  <si>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</si>
  <si>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</si>
  <si>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</si>
  <si>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</si>
  <si>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</si>
  <si>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</si>
  <si>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</si>
  <si>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</si>
  <si>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</si>
  <si>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</si>
  <si>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</si>
  <si>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</si>
  <si>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</si>
  <si>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</si>
  <si>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</si>
  <si>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</si>
  <si>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</si>
  <si>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</si>
  <si>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</si>
  <si>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</si>
  <si>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</si>
  <si>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</si>
  <si>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</si>
  <si>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</si>
  <si>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</si>
  <si>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</si>
  <si>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</si>
  <si>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</si>
  <si>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</si>
  <si>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</si>
  <si>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</si>
  <si>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</si>
  <si>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</si>
  <si>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</si>
  <si>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</si>
  <si>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</si>
  <si>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</si>
  <si>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</si>
  <si>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</si>
  <si>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</si>
  <si>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</si>
  <si>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</si>
  <si>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</si>
  <si>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</si>
  <si>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</si>
  <si>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</si>
  <si>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</si>
  <si>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</si>
  <si>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</si>
  <si>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</si>
  <si>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</si>
  <si>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</si>
  <si>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</si>
  <si>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</si>
  <si>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</si>
  <si>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</si>
  <si>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</si>
  <si>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</si>
  <si>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</si>
  <si>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</si>
  <si>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</si>
  <si>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</si>
  <si>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</si>
  <si>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</si>
  <si>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</si>
  <si>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</si>
  <si>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</si>
  <si>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</si>
  <si>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</si>
  <si>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</si>
  <si>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</si>
  <si>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</si>
  <si>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</si>
  <si>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</si>
  <si>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</si>
  <si>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</si>
  <si>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</si>
  <si>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</si>
  <si>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</si>
  <si>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</si>
  <si>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</si>
  <si>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</si>
  <si>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</si>
  <si>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</si>
  <si>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</si>
  <si>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</si>
  <si>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</si>
  <si>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</si>
  <si>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</si>
  <si>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</si>
  <si>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</si>
  <si>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</si>
  <si>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</si>
  <si>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</si>
  <si>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</si>
  <si>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</si>
  <si>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</si>
  <si>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</si>
  <si>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</si>
  <si>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</si>
  <si>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</si>
  <si>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</si>
  <si>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</si>
  <si>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</si>
  <si>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</si>
  <si>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</si>
  <si>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</si>
  <si>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</si>
  <si>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</si>
  <si>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</si>
  <si>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</si>
  <si>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</si>
  <si>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</si>
  <si>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</si>
  <si>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</si>
  <si>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</si>
  <si>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</si>
  <si>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</si>
  <si>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</si>
  <si>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</si>
  <si>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</si>
  <si>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</si>
  <si>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</si>
  <si>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</si>
  <si>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</si>
  <si>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</si>
  <si>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</si>
  <si>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</si>
  <si>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</si>
  <si>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</si>
  <si>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</si>
  <si>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</si>
  <si>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</si>
  <si>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</si>
  <si>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</si>
  <si>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</si>
  <si>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</si>
  <si>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</si>
  <si>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</si>
  <si>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</si>
  <si>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</si>
  <si>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</si>
  <si>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</si>
  <si>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</si>
  <si>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</si>
  <si>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</si>
  <si>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</si>
  <si>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</si>
  <si>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</si>
  <si>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</si>
  <si>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</si>
  <si>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</si>
  <si>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</si>
  <si>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</si>
  <si>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</si>
  <si>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</si>
  <si>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</si>
  <si>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</si>
  <si>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</si>
  <si>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</si>
  <si>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</si>
  <si>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</si>
  <si>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</si>
  <si>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</si>
  <si>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</si>
  <si>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</si>
  <si>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</si>
  <si>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</si>
  <si>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</si>
  <si>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</si>
  <si>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</si>
  <si>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</si>
  <si>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</si>
  <si>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</si>
  <si>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</si>
  <si>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</si>
  <si>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</si>
  <si>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</si>
  <si>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</si>
  <si>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</si>
  <si>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</si>
  <si>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</si>
  <si>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</si>
  <si>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</si>
  <si>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</si>
  <si>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</si>
  <si>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</si>
  <si>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</si>
  <si>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</si>
  <si>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</si>
  <si>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</si>
  <si>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</si>
  <si>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</si>
  <si>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</si>
  <si>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</si>
  <si>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</si>
  <si>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</si>
  <si>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</si>
  <si>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</si>
  <si>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</si>
  <si>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</si>
  <si>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</si>
  <si>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</si>
  <si>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</si>
  <si>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</si>
  <si>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</si>
  <si>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</si>
  <si>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</si>
  <si>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</si>
  <si>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</si>
  <si>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</si>
  <si>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</si>
  <si>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</si>
  <si>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</si>
  <si>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</si>
  <si>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</si>
  <si>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</si>
  <si>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</si>
  <si>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</si>
  <si>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</si>
  <si>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</si>
  <si>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</si>
  <si>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</si>
  <si>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</si>
  <si>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</si>
  <si>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</si>
  <si>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</si>
  <si>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</si>
  <si>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</si>
  <si>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</si>
  <si>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</si>
  <si>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</si>
  <si>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</si>
  <si>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</si>
  <si>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</si>
  <si>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</si>
  <si>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</si>
  <si>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</si>
  <si>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</si>
  <si>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</si>
  <si>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</si>
  <si>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</si>
  <si>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</si>
  <si>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</si>
  <si>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</si>
  <si>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</si>
  <si>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</si>
  <si>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</si>
  <si>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</si>
  <si>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</si>
  <si>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</si>
  <si>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</si>
  <si>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</si>
  <si>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</si>
  <si>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</si>
  <si>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</si>
  <si>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</si>
  <si>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</si>
  <si>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</si>
  <si>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</si>
  <si>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</si>
  <si>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</si>
  <si>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</si>
  <si>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</si>
  <si>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</si>
  <si>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</si>
  <si>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</si>
  <si>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</si>
  <si>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</si>
  <si>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</si>
  <si>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</si>
  <si>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</si>
  <si>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</si>
  <si>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</si>
  <si>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</si>
  <si>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</si>
  <si>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</si>
  <si>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</si>
  <si>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</si>
  <si>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</si>
  <si>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</si>
  <si>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</si>
  <si>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</si>
  <si>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</si>
  <si>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</si>
  <si>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</si>
  <si>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</si>
  <si>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</si>
  <si>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</si>
  <si>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</si>
  <si>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</si>
  <si>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</si>
  <si>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</si>
  <si>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</si>
  <si>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</si>
  <si>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</si>
  <si>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</si>
  <si>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</si>
  <si>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</si>
  <si>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</si>
  <si>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</si>
  <si>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</si>
  <si>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</si>
  <si>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</si>
  <si>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</si>
  <si>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</si>
  <si>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</si>
  <si>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</si>
  <si>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</si>
  <si>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</si>
  <si>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</si>
  <si>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</si>
  <si>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</si>
  <si>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</si>
  <si>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</si>
  <si>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</si>
  <si>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</si>
  <si>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</si>
  <si>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</si>
  <si>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</si>
  <si>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</si>
  <si>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</si>
  <si>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</si>
  <si>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</si>
  <si>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</si>
  <si>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</si>
  <si>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</si>
  <si>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</si>
  <si>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</si>
  <si>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</si>
  <si>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</si>
  <si>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</si>
  <si>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</si>
  <si>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</si>
  <si>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</si>
  <si>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</si>
  <si>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</si>
  <si>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</si>
  <si>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</si>
  <si>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</si>
  <si>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</si>
  <si>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</si>
  <si>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</si>
  <si>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</si>
  <si>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</si>
  <si>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</si>
  <si>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</si>
  <si>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</si>
  <si>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</si>
  <si>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</si>
  <si>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</si>
  <si>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</si>
  <si>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</si>
  <si>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</si>
  <si>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</si>
  <si>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</si>
  <si>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</si>
  <si>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</si>
  <si>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</si>
  <si>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</si>
  <si>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</si>
  <si>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</si>
  <si>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</si>
  <si>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</si>
  <si>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</si>
  <si>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</si>
  <si>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</si>
  <si>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</si>
  <si>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</si>
  <si>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</si>
  <si>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</si>
  <si>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</si>
  <si>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</si>
  <si>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</si>
  <si>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</si>
  <si>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</si>
  <si>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</si>
  <si>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</si>
  <si>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</si>
  <si>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</si>
  <si>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</si>
  <si>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</si>
  <si>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</si>
  <si>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</si>
  <si>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</si>
  <si>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</si>
  <si>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</si>
  <si>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</si>
  <si>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</si>
  <si>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</si>
  <si>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</si>
  <si>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</si>
  <si>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</si>
  <si>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</si>
  <si>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</si>
  <si>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</si>
  <si>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</si>
  <si>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</si>
  <si>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</si>
  <si>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</si>
  <si>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</si>
  <si>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</si>
  <si>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</si>
  <si>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</si>
  <si>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</si>
  <si>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</si>
  <si>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</si>
  <si>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</si>
  <si>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</si>
  <si>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</si>
  <si>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</si>
  <si>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</si>
  <si>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</si>
  <si>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</si>
  <si>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</si>
  <si>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</si>
  <si>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</si>
  <si>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</si>
  <si>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</si>
  <si>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</si>
  <si>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</si>
  <si>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</si>
  <si>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</si>
  <si>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</si>
  <si>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</si>
  <si>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</si>
  <si>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</si>
  <si>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</si>
  <si>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</si>
  <si>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</si>
  <si>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</si>
  <si>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</si>
  <si>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</si>
  <si>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</si>
  <si>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</si>
  <si>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</si>
  <si>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</si>
  <si>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</si>
  <si>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</si>
  <si>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</si>
  <si>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</si>
  <si>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</si>
  <si>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</si>
  <si>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</si>
  <si>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</si>
  <si>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</si>
  <si>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</si>
  <si>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</si>
  <si>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</si>
  <si>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</si>
  <si>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</si>
  <si>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</si>
  <si>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</si>
  <si>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</si>
  <si>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</si>
  <si>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</si>
  <si>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</si>
  <si>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</si>
  <si>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</si>
  <si>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</si>
  <si>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</si>
  <si>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</si>
  <si>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</si>
  <si>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</si>
  <si>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</si>
  <si>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</si>
  <si>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</si>
  <si>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</si>
  <si>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</si>
  <si>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</si>
  <si>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</si>
  <si>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</si>
  <si>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</si>
  <si>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</si>
  <si>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</si>
  <si>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</si>
  <si>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</si>
  <si>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</si>
  <si>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</si>
  <si>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</si>
  <si>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</si>
  <si>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</si>
  <si>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</si>
  <si>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</si>
  <si>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</si>
  <si>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</si>
  <si>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</si>
  <si>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</si>
  <si>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</si>
  <si>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</si>
  <si>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</si>
  <si>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</si>
  <si>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</si>
  <si>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</si>
  <si>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</si>
  <si>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</si>
  <si>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</si>
  <si>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</si>
  <si>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</si>
  <si>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</si>
  <si>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</si>
  <si>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</si>
  <si>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</si>
  <si>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</si>
  <si>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</si>
  <si>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</si>
  <si>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</si>
  <si>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</si>
  <si>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</si>
  <si>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</si>
  <si>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</si>
  <si>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</si>
  <si>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</si>
  <si>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</si>
  <si>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</si>
  <si>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</si>
  <si>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</si>
  <si>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</si>
  <si>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</si>
  <si>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</si>
  <si>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</si>
  <si>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</si>
  <si>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</si>
  <si>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</si>
  <si>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</si>
  <si>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</si>
  <si>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</si>
  <si>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</si>
  <si>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</si>
  <si>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</si>
  <si>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</si>
  <si>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</si>
  <si>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</si>
  <si>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</si>
  <si>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</si>
  <si>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</si>
  <si>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</si>
  <si>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</si>
  <si>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</si>
  <si>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</si>
  <si>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</si>
  <si>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</si>
  <si>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</si>
  <si>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</si>
  <si>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</si>
  <si>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</si>
  <si>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</si>
  <si>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</si>
  <si>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</si>
  <si>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</si>
  <si>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</si>
  <si>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</si>
  <si>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</si>
  <si>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</si>
  <si>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</si>
  <si>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</si>
  <si>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</si>
  <si>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</si>
  <si>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</si>
  <si>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</si>
  <si>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</si>
  <si>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</si>
  <si>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</si>
  <si>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</si>
  <si>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</si>
  <si>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</si>
  <si>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</si>
  <si>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</si>
  <si>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</si>
  <si>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</si>
  <si>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</si>
  <si>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</si>
  <si>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</si>
  <si>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</si>
  <si>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</si>
  <si>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</si>
  <si>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</si>
  <si>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</si>
  <si>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</si>
  <si>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</si>
  <si>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</si>
  <si>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</si>
  <si>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</si>
  <si>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</si>
  <si>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</si>
  <si>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</si>
  <si>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</si>
  <si>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</si>
  <si>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</si>
  <si>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</si>
  <si>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</si>
  <si>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</si>
  <si>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</si>
  <si>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</si>
  <si>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</si>
  <si>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</si>
  <si>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</si>
  <si>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</si>
  <si>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</si>
  <si>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</si>
  <si>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</si>
  <si>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</si>
  <si>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</si>
  <si>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</si>
  <si>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</si>
  <si>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</si>
  <si>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</si>
  <si>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</si>
  <si>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</si>
  <si>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</si>
  <si>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</si>
  <si>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</si>
  <si>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</si>
  <si>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</si>
  <si>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</si>
  <si>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</si>
  <si>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</si>
  <si>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</si>
  <si>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</si>
  <si>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</si>
  <si>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</si>
  <si>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</si>
  <si>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</si>
  <si>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</si>
  <si>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</si>
  <si>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</si>
  <si>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</si>
  <si>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</si>
  <si>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</si>
  <si>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</si>
  <si>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</si>
  <si>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</si>
  <si>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</si>
  <si>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</si>
  <si>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</si>
  <si>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</si>
  <si>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</si>
  <si>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</si>
  <si>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</si>
  <si>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</si>
  <si>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</si>
  <si>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</si>
  <si>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</si>
  <si>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</si>
  <si>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</si>
  <si>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</si>
  <si>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</si>
  <si>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</si>
  <si>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</si>
  <si>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</si>
  <si>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</si>
  <si>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</si>
  <si>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</si>
  <si>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</si>
  <si>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</si>
  <si>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</si>
  <si>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</si>
  <si>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</si>
  <si>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</si>
  <si>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</si>
  <si>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</si>
  <si>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</si>
  <si>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</si>
  <si>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</si>
  <si>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</si>
  <si>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</si>
  <si>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</si>
  <si>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</si>
  <si>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</si>
  <si>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</si>
  <si>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</si>
  <si>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</si>
  <si>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</si>
  <si>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</si>
  <si>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</si>
  <si>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</si>
  <si>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</si>
  <si>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</si>
  <si>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</si>
  <si>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</si>
  <si>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</si>
  <si>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</si>
  <si>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</si>
  <si>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</si>
  <si>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</si>
  <si>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</si>
  <si>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</si>
  <si>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</si>
  <si>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</si>
  <si>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</si>
  <si>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</si>
  <si>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</si>
  <si>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</si>
  <si>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</si>
  <si>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</si>
  <si>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</si>
  <si>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</si>
  <si>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</si>
  <si>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</si>
  <si>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</si>
  <si>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</si>
  <si>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</si>
  <si>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</si>
  <si>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</si>
  <si>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</si>
  <si>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</si>
  <si>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</si>
  <si>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</si>
  <si>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</si>
  <si>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</si>
  <si>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</si>
  <si>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</si>
  <si>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</si>
  <si>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</si>
  <si>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</si>
  <si>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</si>
  <si>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</si>
  <si>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</si>
  <si>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</si>
  <si>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</si>
  <si>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</si>
  <si>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</si>
  <si>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</si>
  <si>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</si>
  <si>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</si>
  <si>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</si>
  <si>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</si>
  <si>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</si>
  <si>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</si>
  <si>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</si>
  <si>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</si>
  <si>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</si>
  <si>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</si>
  <si>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</si>
  <si>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</si>
  <si>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</si>
  <si>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</si>
  <si>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</si>
  <si>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</si>
  <si>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</si>
  <si>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</si>
  <si>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</si>
  <si>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</si>
  <si>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</si>
  <si>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</si>
  <si>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</si>
  <si>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</si>
  <si>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</si>
  <si>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</si>
  <si>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</si>
  <si>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</si>
  <si>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</si>
  <si>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</si>
  <si>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</si>
  <si>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</si>
  <si>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</si>
  <si>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</si>
  <si>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</si>
  <si>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</si>
  <si>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</si>
  <si>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</si>
  <si>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</si>
  <si>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</si>
  <si>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</si>
  <si>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</si>
  <si>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</si>
  <si>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</si>
  <si>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</si>
  <si>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</si>
  <si>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</si>
  <si>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</si>
  <si>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</si>
  <si>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</si>
  <si>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</si>
  <si>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</si>
  <si>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</si>
  <si>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</si>
  <si>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</si>
  <si>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</si>
  <si>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</si>
  <si>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</si>
  <si>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</si>
  <si>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</si>
  <si>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</si>
  <si>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</si>
  <si>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</si>
  <si>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</si>
  <si>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</si>
  <si>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</si>
  <si>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</si>
  <si>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</si>
  <si>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</si>
  <si>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</si>
  <si>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</si>
  <si>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</si>
  <si>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</si>
  <si>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</si>
  <si>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</si>
  <si>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</si>
  <si>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</si>
  <si>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</si>
  <si>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</si>
  <si>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</si>
  <si>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</si>
  <si>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</si>
  <si>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</si>
  <si>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</si>
  <si>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</si>
  <si>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</si>
  <si>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</si>
  <si>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</si>
  <si>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</si>
  <si>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</si>
  <si>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</si>
  <si>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</si>
  <si>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</si>
  <si>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</si>
  <si>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</si>
  <si>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</si>
  <si>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</si>
  <si>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</si>
  <si>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</si>
  <si>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</si>
  <si>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</si>
  <si>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</si>
  <si>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</si>
  <si>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</si>
  <si>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</si>
  <si>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</si>
  <si>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</si>
  <si>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</si>
  <si>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</si>
  <si>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</si>
  <si>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</si>
  <si>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</si>
  <si>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</si>
  <si>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</si>
  <si>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</si>
  <si>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</si>
  <si>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</si>
  <si>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</si>
  <si>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</si>
  <si>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</si>
  <si>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</si>
  <si>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</si>
  <si>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</si>
  <si>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</si>
  <si>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</si>
  <si>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</si>
  <si>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</si>
  <si>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</si>
  <si>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</si>
  <si>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</si>
  <si>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</si>
  <si>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</si>
  <si>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</si>
  <si>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</si>
  <si>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</si>
  <si>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</si>
  <si>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</si>
  <si>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</si>
  <si>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</si>
  <si>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</si>
  <si>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</si>
  <si>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</si>
  <si>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</si>
  <si>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</si>
  <si>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</si>
  <si>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</si>
  <si>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</si>
  <si>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</si>
  <si>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</si>
  <si>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</si>
  <si>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</si>
  <si>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</si>
  <si>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</si>
  <si>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</si>
  <si>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</si>
  <si>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</si>
  <si>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</si>
  <si>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</si>
  <si>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</si>
  <si>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</si>
  <si>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</si>
  <si>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</si>
  <si>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</si>
  <si>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</si>
  <si>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</si>
  <si>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</si>
  <si>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</si>
  <si>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</si>
  <si>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</si>
  <si>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</si>
  <si>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</si>
  <si>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</si>
  <si>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</si>
  <si>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</si>
  <si>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</si>
  <si>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</si>
  <si>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</si>
  <si>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</si>
  <si>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</si>
  <si>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</si>
  <si>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</si>
  <si>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</si>
  <si>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</si>
  <si>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</si>
  <si>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</si>
  <si>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</si>
  <si>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</si>
  <si>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</si>
  <si>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</si>
  <si>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</si>
  <si>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</si>
  <si>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</si>
  <si>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</si>
  <si>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</si>
  <si>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</si>
  <si>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</si>
  <si>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</si>
  <si>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</si>
  <si>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</si>
  <si>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</si>
  <si>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</si>
  <si>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</si>
  <si>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</si>
  <si>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</si>
  <si>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</si>
  <si>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</si>
  <si>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</si>
  <si>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</si>
  <si>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</si>
  <si>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</si>
  <si>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</si>
  <si>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</si>
  <si>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</si>
  <si>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</si>
  <si>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</si>
  <si>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</si>
  <si>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</si>
  <si>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</si>
  <si>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</si>
  <si>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</si>
  <si>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</si>
  <si>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</si>
  <si>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</si>
  <si>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</si>
  <si>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</si>
  <si>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</si>
  <si>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</si>
  <si>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</si>
  <si>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</si>
  <si>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</si>
  <si>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</si>
  <si>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</si>
  <si>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</si>
  <si>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</si>
  <si>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</si>
  <si>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</si>
  <si>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</si>
  <si>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</si>
  <si>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</si>
  <si>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</si>
  <si>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</si>
  <si>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</si>
  <si>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</si>
  <si>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</si>
  <si>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</si>
  <si>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</si>
  <si>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</si>
  <si>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</si>
  <si>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</si>
  <si>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</si>
  <si>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</si>
  <si>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</si>
  <si>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</si>
  <si>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</si>
  <si>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</si>
  <si>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</si>
  <si>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</si>
  <si>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</si>
  <si>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</si>
  <si>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</si>
  <si>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</si>
  <si>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</si>
  <si>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</si>
  <si>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</si>
  <si>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</si>
  <si>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</si>
  <si>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</si>
  <si>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</si>
  <si>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</si>
  <si>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</si>
  <si>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</si>
  <si>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</si>
  <si>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</si>
  <si>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</si>
  <si>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</si>
  <si>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</si>
  <si>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</si>
  <si>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</si>
  <si>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</si>
  <si>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</si>
  <si>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</si>
  <si>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</si>
  <si>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</si>
  <si>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</si>
  <si>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</si>
  <si>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</si>
  <si>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</si>
  <si>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</si>
  <si>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</si>
  <si>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</si>
  <si>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</si>
  <si>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</si>
  <si>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</si>
  <si>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</si>
  <si>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</si>
  <si>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</si>
  <si>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</si>
  <si>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</si>
  <si>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</si>
  <si>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</si>
  <si>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</si>
  <si>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</si>
  <si>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</si>
  <si>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</si>
  <si>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</si>
  <si>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</si>
  <si>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</si>
  <si>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</si>
  <si>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</si>
  <si>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</si>
  <si>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</si>
  <si>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</si>
  <si>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</si>
  <si>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</si>
  <si>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</si>
  <si>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</si>
  <si>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</si>
  <si>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</si>
  <si>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</si>
  <si>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</si>
  <si>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</si>
  <si>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</si>
  <si>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</si>
  <si>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</si>
  <si>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</si>
  <si>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</si>
  <si>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</si>
  <si>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</si>
  <si>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</si>
  <si>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</si>
  <si>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</si>
  <si>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</si>
  <si>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</si>
  <si>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</si>
  <si>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</si>
  <si>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</si>
  <si>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</si>
  <si>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</si>
  <si>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</si>
  <si>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</si>
  <si>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</si>
  <si>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</si>
  <si>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</si>
  <si>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</si>
  <si>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</si>
  <si>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</si>
  <si>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</si>
  <si>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</si>
  <si>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</si>
  <si>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</si>
  <si>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</si>
  <si>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</si>
  <si>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</si>
  <si>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</si>
  <si>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</si>
  <si>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</si>
  <si>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</si>
  <si>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</si>
  <si>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</si>
  <si>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</si>
  <si>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</si>
  <si>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</si>
  <si>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</si>
  <si>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</si>
  <si>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</si>
  <si>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</si>
  <si>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</si>
  <si>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</si>
  <si>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</si>
  <si>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</si>
  <si>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</si>
  <si>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</si>
  <si>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</si>
  <si>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</si>
  <si>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</si>
  <si>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</si>
  <si>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</si>
  <si>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</si>
  <si>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</si>
  <si>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</si>
  <si>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</si>
  <si>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</si>
  <si>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</si>
  <si>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</si>
  <si>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</si>
  <si>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</si>
  <si>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</si>
  <si>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</si>
  <si>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</si>
  <si>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</si>
  <si>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</si>
  <si>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</si>
  <si>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</si>
  <si>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</si>
  <si>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</si>
  <si>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</si>
  <si>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</si>
  <si>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</si>
  <si>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</si>
  <si>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</si>
  <si>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</si>
  <si>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</si>
  <si>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</si>
  <si>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</si>
  <si>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</si>
  <si>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</si>
  <si>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</si>
  <si>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</si>
  <si>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</si>
  <si>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</si>
  <si>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</si>
  <si>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</si>
  <si>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</si>
  <si>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</si>
  <si>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</si>
  <si>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</si>
  <si>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</si>
  <si>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</si>
  <si>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</si>
  <si>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</si>
  <si>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</si>
  <si>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</si>
  <si>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</si>
  <si>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</si>
  <si>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</si>
  <si>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</si>
  <si>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</si>
  <si>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</si>
  <si>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</si>
  <si>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</si>
  <si>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</si>
  <si>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</si>
  <si>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</si>
  <si>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</si>
  <si>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</si>
  <si>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</si>
  <si>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</si>
  <si>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</si>
  <si>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</si>
  <si>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</si>
  <si>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</si>
  <si>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</si>
  <si>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</si>
  <si>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</si>
  <si>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</si>
  <si>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</si>
  <si>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</si>
  <si>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</si>
  <si>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</si>
  <si>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</si>
  <si>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</si>
  <si>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</si>
  <si>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</si>
  <si>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</si>
  <si>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</si>
  <si>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</si>
  <si>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</si>
  <si>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</si>
  <si>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</si>
  <si>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</si>
  <si>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</si>
  <si>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</si>
  <si>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</si>
  <si>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</si>
  <si>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</si>
  <si>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</si>
  <si>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</si>
  <si>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</si>
  <si>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</si>
  <si>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</si>
  <si>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</si>
  <si>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</si>
  <si>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</si>
  <si>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</si>
  <si>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</si>
  <si>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</si>
  <si>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</si>
  <si>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</si>
  <si>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</si>
  <si>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</si>
  <si>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</si>
  <si>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</si>
  <si>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</si>
  <si>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</si>
  <si>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</si>
  <si>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</si>
  <si>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</si>
  <si>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</si>
  <si>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</si>
  <si>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</si>
  <si>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</si>
  <si>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</si>
  <si>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</si>
  <si>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</si>
  <si>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</si>
  <si>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</si>
  <si>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</si>
  <si>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</si>
  <si>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</si>
  <si>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</si>
  <si>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</si>
  <si>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</si>
  <si>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</si>
  <si>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</si>
  <si>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</si>
  <si>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</si>
  <si>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</si>
  <si>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</si>
  <si>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</si>
  <si>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</si>
  <si>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</si>
  <si>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</si>
  <si>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</si>
  <si>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</si>
  <si>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</si>
  <si>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</si>
  <si>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</si>
  <si>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</si>
  <si>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</si>
  <si>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</si>
  <si>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</si>
  <si>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</si>
  <si>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</si>
  <si>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</si>
  <si>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</si>
  <si>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</si>
  <si>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</si>
  <si>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</si>
  <si>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</si>
  <si>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</si>
  <si>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</si>
  <si>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</si>
  <si>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</si>
  <si>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</si>
  <si>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</si>
  <si>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</si>
  <si>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</si>
  <si>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</si>
  <si>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</si>
  <si>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</si>
  <si>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</si>
  <si>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</si>
  <si>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</si>
  <si>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</si>
  <si>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</si>
  <si>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</si>
  <si>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</si>
  <si>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</si>
  <si>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</si>
  <si>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</si>
  <si>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</si>
  <si>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</si>
  <si>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</si>
  <si>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</si>
  <si>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</si>
  <si>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</si>
  <si>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</si>
  <si>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</si>
  <si>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</si>
  <si>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</si>
  <si>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</si>
  <si>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</si>
  <si>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</si>
  <si>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</si>
  <si>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</si>
  <si>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</si>
  <si>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</si>
  <si>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</si>
  <si>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</si>
  <si>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</si>
  <si>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</si>
  <si>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</si>
  <si>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</si>
  <si>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</si>
  <si>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</si>
  <si>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</si>
  <si>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</si>
  <si>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</si>
  <si>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</si>
  <si>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</si>
  <si>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</si>
  <si>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</si>
  <si>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</si>
  <si>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</si>
  <si>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</si>
  <si>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</si>
  <si>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</si>
  <si>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</si>
  <si>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</si>
  <si>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</si>
  <si>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</si>
  <si>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</si>
  <si>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</si>
  <si>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</si>
  <si>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</si>
  <si>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</si>
  <si>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</si>
  <si>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</si>
  <si>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</si>
  <si>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</si>
  <si>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</si>
  <si>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</si>
  <si>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</si>
  <si>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</si>
  <si>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</si>
  <si>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</si>
  <si>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</si>
  <si>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</si>
  <si>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</si>
  <si>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</si>
  <si>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</si>
  <si>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</si>
  <si>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</si>
  <si>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</si>
  <si>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</si>
  <si>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</si>
  <si>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</si>
  <si>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</si>
  <si>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</si>
  <si>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</si>
  <si>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</si>
  <si>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</si>
  <si>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</si>
  <si>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</si>
  <si>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</si>
  <si>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</si>
  <si>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</si>
  <si>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</si>
  <si>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</si>
  <si>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</si>
  <si>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</si>
  <si>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</si>
  <si>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</si>
  <si>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</si>
  <si>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</si>
  <si>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</si>
  <si>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</si>
  <si>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</si>
  <si>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</si>
  <si>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</si>
  <si>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</si>
  <si>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</si>
  <si>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</si>
  <si>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</si>
  <si>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</si>
  <si>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</si>
  <si>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</si>
  <si>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</si>
  <si>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</si>
  <si>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</si>
  <si>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</si>
  <si>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</si>
  <si>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</si>
  <si>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</si>
  <si>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</si>
  <si>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</si>
  <si>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</si>
  <si>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</si>
  <si>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</si>
  <si>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</si>
  <si>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</si>
  <si>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</si>
  <si>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</si>
  <si>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</si>
  <si>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</si>
  <si>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</si>
  <si>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</si>
  <si>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</si>
  <si>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</si>
  <si>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</si>
  <si>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</si>
  <si>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</si>
  <si>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</si>
  <si>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</si>
  <si>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</si>
  <si>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</si>
  <si>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</si>
  <si>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</si>
  <si>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</si>
  <si>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</si>
  <si>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</si>
  <si>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</si>
  <si>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</si>
  <si>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</si>
  <si>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</si>
  <si>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</si>
  <si>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</si>
  <si>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</si>
  <si>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</si>
  <si>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</si>
  <si>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</si>
  <si>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</si>
  <si>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</si>
  <si>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</si>
  <si>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</si>
  <si>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</si>
  <si>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</si>
  <si>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</si>
  <si>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</si>
  <si>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</si>
  <si>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</si>
  <si>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</si>
  <si>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</si>
  <si>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</si>
  <si>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</si>
  <si>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</si>
  <si>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</si>
  <si>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</si>
  <si>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</si>
  <si>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</si>
  <si>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</si>
  <si>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</si>
  <si>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</si>
  <si>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</si>
  <si>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</si>
  <si>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</si>
  <si>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</si>
  <si>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</si>
  <si>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</si>
  <si>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</si>
  <si>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</si>
  <si>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</si>
  <si>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</si>
  <si>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</si>
  <si>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</si>
  <si>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</si>
  <si>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</si>
  <si>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</si>
  <si>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</si>
  <si>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</si>
  <si>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</si>
  <si>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</si>
  <si>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</si>
  <si>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</si>
  <si>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</si>
  <si>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</si>
  <si>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</si>
  <si>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</si>
  <si>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</si>
  <si>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</si>
  <si>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</si>
  <si>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</si>
  <si>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</si>
  <si>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</si>
  <si>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</si>
  <si>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</si>
  <si>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</si>
  <si>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</si>
  <si>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</si>
  <si>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</si>
  <si>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</si>
  <si>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</si>
  <si>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</si>
  <si>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</si>
  <si>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</si>
  <si>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</si>
  <si>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</si>
  <si>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</si>
  <si>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</si>
  <si>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</si>
  <si>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</si>
  <si>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</si>
  <si>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</si>
  <si>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</si>
  <si>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</si>
  <si>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</si>
  <si>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</si>
  <si>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</si>
  <si>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</si>
  <si>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</si>
  <si>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</si>
  <si>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</si>
  <si>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</si>
  <si>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</si>
  <si>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</si>
  <si>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</si>
  <si>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</si>
  <si>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</si>
  <si>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</si>
  <si>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</si>
  <si>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</si>
  <si>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</si>
  <si>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</si>
  <si>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</si>
  <si>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</si>
  <si>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</si>
  <si>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</si>
  <si>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</si>
  <si>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</si>
  <si>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</si>
  <si>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</si>
  <si>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</si>
  <si>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</si>
  <si>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</si>
  <si>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</si>
  <si>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</si>
  <si>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</si>
  <si>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</si>
  <si>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</si>
  <si>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</si>
  <si>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</si>
  <si>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</si>
  <si>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</si>
  <si>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</si>
  <si>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</si>
  <si>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</si>
  <si>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</si>
  <si>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</si>
  <si>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</si>
  <si>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</si>
  <si>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</si>
  <si>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</si>
  <si>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</si>
  <si>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</si>
  <si>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</si>
  <si>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</si>
  <si>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</si>
  <si>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</si>
  <si>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</si>
  <si>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</si>
  <si>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</si>
  <si>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</si>
  <si>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</si>
  <si>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</si>
  <si>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</si>
  <si>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</si>
  <si>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</si>
  <si>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</si>
  <si>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</si>
  <si>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</si>
  <si>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</si>
  <si>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</si>
  <si>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</si>
  <si>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</si>
  <si>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</si>
  <si>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</si>
  <si>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</si>
  <si>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</si>
  <si>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</si>
  <si>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</si>
  <si>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</si>
  <si>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</si>
  <si>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</si>
  <si>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</si>
  <si>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</si>
  <si>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</si>
  <si>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</si>
  <si>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</si>
  <si>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</si>
  <si>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</si>
  <si>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</si>
  <si>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</si>
  <si>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</si>
  <si>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</si>
  <si>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</si>
  <si>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</si>
  <si>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</si>
  <si>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</si>
  <si>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</si>
  <si>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</si>
  <si>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</si>
  <si>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</si>
  <si>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</si>
  <si>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</si>
  <si>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</si>
  <si>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</si>
  <si>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</si>
  <si>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</si>
  <si>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</si>
  <si>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</si>
  <si>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</si>
  <si>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</si>
  <si>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</si>
  <si>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</si>
  <si>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</si>
  <si>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</si>
  <si>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</si>
  <si>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</si>
  <si>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</si>
  <si>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</si>
  <si>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</si>
  <si>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</si>
  <si>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</si>
  <si>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</si>
  <si>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</si>
  <si>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</si>
  <si>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</si>
  <si>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</si>
  <si>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</si>
  <si>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</si>
  <si>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</si>
  <si>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</si>
  <si>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</si>
  <si>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</si>
  <si>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</si>
  <si>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</si>
  <si>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</si>
  <si>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</si>
  <si>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</si>
  <si>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</si>
  <si>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</si>
  <si>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</si>
  <si>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</si>
  <si>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</si>
  <si>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</si>
  <si>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</si>
  <si>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</si>
  <si>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</si>
  <si>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</si>
  <si>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</si>
  <si>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</si>
  <si>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</si>
  <si>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</si>
  <si>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</si>
  <si>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</si>
  <si>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</si>
  <si>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</si>
  <si>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</si>
  <si>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</si>
  <si>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</si>
  <si>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</si>
  <si>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</si>
  <si>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</si>
  <si>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</si>
  <si>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</si>
  <si>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</si>
  <si>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</si>
  <si>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</si>
  <si>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</si>
  <si>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</si>
  <si>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</si>
  <si>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</si>
  <si>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</si>
  <si>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</si>
  <si>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</si>
  <si>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</si>
  <si>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</si>
  <si>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</si>
  <si>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</si>
  <si>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</si>
  <si>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</si>
  <si>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</si>
  <si>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</si>
  <si>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</si>
  <si>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</si>
  <si>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</si>
  <si>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</si>
  <si>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</si>
  <si>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</si>
  <si>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</si>
  <si>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</si>
  <si>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</si>
  <si>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</si>
  <si>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</si>
  <si>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</si>
  <si>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</si>
  <si>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</si>
  <si>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</si>
  <si>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</si>
  <si>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</si>
  <si>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</si>
  <si>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</si>
  <si>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</si>
  <si>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</si>
  <si>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</si>
  <si>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</si>
  <si>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</si>
  <si>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</si>
  <si>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</si>
  <si>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</si>
  <si>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</si>
  <si>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</si>
  <si>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</si>
  <si>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</si>
  <si>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</si>
  <si>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</si>
  <si>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</si>
  <si>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</si>
  <si>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</si>
  <si>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</si>
  <si>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</si>
  <si>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</si>
  <si>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</si>
  <si>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</si>
  <si>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</si>
  <si>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</si>
  <si>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</si>
  <si>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</si>
  <si>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</si>
  <si>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</si>
  <si>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</si>
  <si>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</si>
  <si>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</si>
  <si>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</si>
  <si>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</si>
  <si>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</si>
  <si>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</si>
  <si>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</si>
  <si>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</si>
  <si>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</si>
  <si>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</si>
  <si>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</si>
  <si>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</si>
  <si>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</si>
  <si>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</si>
  <si>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</si>
  <si>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</si>
  <si>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</si>
  <si>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</si>
  <si>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</si>
  <si>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</si>
  <si>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</si>
  <si>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</si>
  <si>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</si>
  <si>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</si>
  <si>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</si>
  <si>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</si>
  <si>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</si>
  <si>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</si>
  <si>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</si>
  <si>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</si>
  <si>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</si>
  <si>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</si>
  <si>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</si>
  <si>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</si>
  <si>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</si>
  <si>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</si>
  <si>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</si>
  <si>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</si>
  <si>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</si>
  <si>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</si>
  <si>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</si>
  <si>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</si>
  <si>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</si>
  <si>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</si>
  <si>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</si>
  <si>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</si>
  <si>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</si>
  <si>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</si>
  <si>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</si>
  <si>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</si>
  <si>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</si>
  <si>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</si>
  <si>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</si>
  <si>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</si>
  <si>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</si>
  <si>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</si>
  <si>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</si>
  <si>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</si>
  <si>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</si>
  <si>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</si>
  <si>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</si>
  <si>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</si>
  <si>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</si>
  <si>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</si>
  <si>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</si>
  <si>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</si>
  <si>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</si>
  <si>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</si>
  <si>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</si>
  <si>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</si>
  <si>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</si>
  <si>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</si>
  <si>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</si>
  <si>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</si>
  <si>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</si>
  <si>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</si>
  <si>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</si>
  <si>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</si>
  <si>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</si>
  <si>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</si>
  <si>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</si>
  <si>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</si>
  <si>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</si>
  <si>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</si>
  <si>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</si>
  <si>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</si>
  <si>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</si>
  <si>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</si>
  <si>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</si>
  <si>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</si>
  <si>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</si>
  <si>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</si>
  <si>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</si>
  <si>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</si>
  <si>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</si>
  <si>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</si>
  <si>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</si>
  <si>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</si>
  <si>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</si>
  <si>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</si>
  <si>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</si>
  <si>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</si>
  <si>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</si>
  <si>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</si>
  <si>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</si>
  <si>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</si>
  <si>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</si>
  <si>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</si>
  <si>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</si>
  <si>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</si>
  <si>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</si>
  <si>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</si>
  <si>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</si>
  <si>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</si>
  <si>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</si>
  <si>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</si>
  <si>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</si>
  <si>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</si>
  <si>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</si>
  <si>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</si>
  <si>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</si>
  <si>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</si>
  <si>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</si>
  <si>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</si>
  <si>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</si>
  <si>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</si>
  <si>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</si>
  <si>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</si>
  <si>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</si>
  <si>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</si>
  <si>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</si>
  <si>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</si>
  <si>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</si>
  <si>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</si>
  <si>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</si>
  <si>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</si>
  <si>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</si>
  <si>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</si>
  <si>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</si>
  <si>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</si>
  <si>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</si>
  <si>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</si>
  <si>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</si>
  <si>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</si>
  <si>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</si>
  <si>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</si>
  <si>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</si>
  <si>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</si>
  <si>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</si>
  <si>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</si>
  <si>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</si>
  <si>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</si>
  <si>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</si>
  <si>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</si>
  <si>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</si>
  <si>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</si>
  <si>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</si>
  <si>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</si>
  <si>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</si>
  <si>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</si>
  <si>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</si>
  <si>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</si>
  <si>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</si>
  <si>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</si>
  <si>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</si>
  <si>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</si>
  <si>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</si>
  <si>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</si>
  <si>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</si>
  <si>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</si>
  <si>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</si>
  <si>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</si>
  <si>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</si>
  <si>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</si>
  <si>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</si>
  <si>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</si>
  <si>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</si>
  <si>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</si>
  <si>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</si>
  <si>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</si>
  <si>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</si>
  <si>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</si>
  <si>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</si>
  <si>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</si>
  <si>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</si>
  <si>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</si>
  <si>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</si>
  <si>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</si>
  <si>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</si>
  <si>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</si>
  <si>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</si>
  <si>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</si>
  <si>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</si>
  <si>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</si>
  <si>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</si>
  <si>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</si>
  <si>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</si>
  <si>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</si>
  <si>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</si>
  <si>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</si>
  <si>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</si>
  <si>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</si>
  <si>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</si>
  <si>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</si>
  <si>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</si>
  <si>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</si>
  <si>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</si>
  <si>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</si>
  <si>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</si>
  <si>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</si>
  <si>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</si>
  <si>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</si>
  <si>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</si>
  <si>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</si>
  <si>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</si>
  <si>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</si>
  <si>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</si>
  <si>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</si>
  <si>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</si>
  <si>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</si>
  <si>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</si>
  <si>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</si>
  <si>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</si>
  <si>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</si>
  <si>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</si>
  <si>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</si>
  <si>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</si>
  <si>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</si>
  <si>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</si>
  <si>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</si>
  <si>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</si>
  <si>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</si>
  <si>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</si>
  <si>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</si>
  <si>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</si>
  <si>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</si>
  <si>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</si>
  <si>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</si>
  <si>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</si>
  <si>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</si>
  <si>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</si>
  <si>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</si>
  <si>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</si>
  <si>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</si>
  <si>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</si>
  <si>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</si>
  <si>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</si>
  <si>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</si>
  <si>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</si>
  <si>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</si>
  <si>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</si>
  <si>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</si>
  <si>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</si>
  <si>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</si>
  <si>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</si>
  <si>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</si>
  <si>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</si>
  <si>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</si>
  <si>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</si>
  <si>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</si>
  <si>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</si>
  <si>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</si>
  <si>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</si>
  <si>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</si>
  <si>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</si>
  <si>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</si>
  <si>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</si>
  <si>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</si>
  <si>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</si>
  <si>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</si>
  <si>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</si>
  <si>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</si>
  <si>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</si>
  <si>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</si>
  <si>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</si>
  <si>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</si>
  <si>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</si>
  <si>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</si>
  <si>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</si>
  <si>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</si>
  <si>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</si>
  <si>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</si>
  <si>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</si>
  <si>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</si>
  <si>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</si>
  <si>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</si>
  <si>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</si>
  <si>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</si>
  <si>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</si>
  <si>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</si>
  <si>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</si>
  <si>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</si>
  <si>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</si>
  <si>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</si>
  <si>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</si>
  <si>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</si>
  <si>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</si>
  <si>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</si>
  <si>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</si>
  <si>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</si>
  <si>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</si>
  <si>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</si>
  <si>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</si>
  <si>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</si>
  <si>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</si>
  <si>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</si>
  <si>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</si>
  <si>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</si>
  <si>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</si>
  <si>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</si>
  <si>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</si>
  <si>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</si>
  <si>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</si>
  <si>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</si>
  <si>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</si>
  <si>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</si>
  <si>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</si>
  <si>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</si>
  <si>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</si>
  <si>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</si>
  <si>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</si>
  <si>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</si>
  <si>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</si>
  <si>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</si>
  <si>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</si>
  <si>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</si>
  <si>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</si>
  <si>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</si>
  <si>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</si>
  <si>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</si>
  <si>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</si>
  <si>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</si>
  <si>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</si>
  <si>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</si>
  <si>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</si>
  <si>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</si>
  <si>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</si>
  <si>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</si>
  <si>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</si>
  <si>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</si>
  <si>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</si>
  <si>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</si>
  <si>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</si>
  <si>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</si>
  <si>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</si>
  <si>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</si>
  <si>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</si>
  <si>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</si>
  <si>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</si>
  <si>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</si>
  <si>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</si>
  <si>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</si>
  <si>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</si>
  <si>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</si>
  <si>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</si>
  <si>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</si>
  <si>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</si>
  <si>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</si>
  <si>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</si>
  <si>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</si>
  <si>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</si>
  <si>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</si>
  <si>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</si>
  <si>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</si>
  <si>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</si>
  <si>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</si>
  <si>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</si>
  <si>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</si>
  <si>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</si>
  <si>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</si>
  <si>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</si>
  <si>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</si>
  <si>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</si>
  <si>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</si>
  <si>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</si>
  <si>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</si>
  <si>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</si>
  <si>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</si>
  <si>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</si>
  <si>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</si>
  <si>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</si>
  <si>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</si>
  <si>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</si>
  <si>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</si>
  <si>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</si>
  <si>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</si>
  <si>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</si>
  <si>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</si>
  <si>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</si>
  <si>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</si>
  <si>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</si>
  <si>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</si>
  <si>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</si>
  <si>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</si>
  <si>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</si>
  <si>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</si>
  <si>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</si>
  <si>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</si>
  <si>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</si>
  <si>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</si>
  <si>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</si>
  <si>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</si>
  <si>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</si>
  <si>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</si>
  <si>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</si>
  <si>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</si>
  <si>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</si>
  <si>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</si>
  <si>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</si>
  <si>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</si>
  <si>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</si>
  <si>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</si>
  <si>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</si>
  <si>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</si>
  <si>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</si>
  <si>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</si>
  <si>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</si>
  <si>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</si>
  <si>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</si>
  <si>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</si>
  <si>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</si>
  <si>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</si>
  <si>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</si>
  <si>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</si>
  <si>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</si>
  <si>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</si>
  <si>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</si>
  <si>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</si>
  <si>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</si>
  <si>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</si>
  <si>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</si>
  <si>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</si>
  <si>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</si>
  <si>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</si>
  <si>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</si>
  <si>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</si>
  <si>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</si>
  <si>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</si>
  <si>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</si>
  <si>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</si>
  <si>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</si>
  <si>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</si>
  <si>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</si>
  <si>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</si>
  <si>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</si>
  <si>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</si>
  <si>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</si>
  <si>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</si>
  <si>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</si>
  <si>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</si>
  <si>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</si>
  <si>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</si>
  <si>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</si>
  <si>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</si>
  <si>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</si>
  <si>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</si>
  <si>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</si>
  <si>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</si>
  <si>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</si>
  <si>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</si>
  <si>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</si>
  <si>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</si>
  <si>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</si>
  <si>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</si>
  <si>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</si>
  <si>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</si>
  <si>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</si>
  <si>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</si>
  <si>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</si>
  <si>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</si>
  <si>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</si>
  <si>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</si>
  <si>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</si>
  <si>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</si>
  <si>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</si>
  <si>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</si>
  <si>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</si>
  <si>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</si>
  <si>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</si>
  <si>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</si>
  <si>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</si>
  <si>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</si>
  <si>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</si>
  <si>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</si>
  <si>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</si>
  <si>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</si>
  <si>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</si>
  <si>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</si>
  <si>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</si>
  <si>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</si>
  <si>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</si>
  <si>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</si>
  <si>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</si>
  <si>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</si>
  <si>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</si>
  <si>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</si>
  <si>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</si>
  <si>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</si>
  <si>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</si>
  <si>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</si>
  <si>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</si>
  <si>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</si>
  <si>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</si>
  <si>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</si>
  <si>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</si>
  <si>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</si>
  <si>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</si>
  <si>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</si>
  <si>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</si>
  <si>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</si>
  <si>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</si>
  <si>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</si>
  <si>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</si>
  <si>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</si>
  <si>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</si>
  <si>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</si>
  <si>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</si>
  <si>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</si>
  <si>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</si>
  <si>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</si>
  <si>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</si>
  <si>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</si>
  <si>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</si>
  <si>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</si>
  <si>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</si>
  <si>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</si>
  <si>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</si>
  <si>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</si>
  <si>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</si>
  <si>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</si>
  <si>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</si>
  <si>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</si>
  <si>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</si>
  <si>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</si>
  <si>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</si>
  <si>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</si>
  <si>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</si>
  <si>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</si>
  <si>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</si>
  <si>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</si>
  <si>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</si>
  <si>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</si>
  <si>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</si>
  <si>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</si>
  <si>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</si>
  <si>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</si>
  <si>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</si>
  <si>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</si>
  <si>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</si>
  <si>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</si>
  <si>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</si>
  <si>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</si>
  <si>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</si>
  <si>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</si>
  <si>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</si>
  <si>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</si>
  <si>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</si>
  <si>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</si>
  <si>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</si>
  <si>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</si>
  <si>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</si>
  <si>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</si>
  <si>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</si>
  <si>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</si>
  <si>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</si>
  <si>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</si>
  <si>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</si>
  <si>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</si>
  <si>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</si>
  <si>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</si>
  <si>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</si>
  <si>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</si>
  <si>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</si>
  <si>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</si>
  <si>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</si>
  <si>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</si>
  <si>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</si>
  <si>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</si>
  <si>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</si>
  <si>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</si>
  <si>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</si>
  <si>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</si>
  <si>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</si>
  <si>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</si>
  <si>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</si>
  <si>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</si>
  <si>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</si>
  <si>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</si>
  <si>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</si>
  <si>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</si>
  <si>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</si>
  <si>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</si>
  <si>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</si>
  <si>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</si>
  <si>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</si>
  <si>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</si>
  <si>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</si>
  <si>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</si>
  <si>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</si>
  <si>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</si>
  <si>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</si>
  <si>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</si>
  <si>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</si>
  <si>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</si>
  <si>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</si>
  <si>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</si>
  <si>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</si>
  <si>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</si>
  <si>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</si>
  <si>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</si>
  <si>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</si>
  <si>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</si>
  <si>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</si>
  <si>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</si>
  <si>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</si>
  <si>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</si>
  <si>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</si>
  <si>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</si>
  <si>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</si>
  <si>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</si>
  <si>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</si>
  <si>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</si>
  <si>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</si>
  <si>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</si>
  <si>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</si>
  <si>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</si>
  <si>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</si>
  <si>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</si>
  <si>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</si>
  <si>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</si>
  <si>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</si>
  <si>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</si>
  <si>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</si>
  <si>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</si>
  <si>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</si>
  <si>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</si>
  <si>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</si>
  <si>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</si>
  <si>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</si>
  <si>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</si>
  <si>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</si>
  <si>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</si>
  <si>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</si>
  <si>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</si>
  <si>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</si>
  <si>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</si>
  <si>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</si>
  <si>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</si>
  <si>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</si>
  <si>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</si>
  <si>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</si>
  <si>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</si>
  <si>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</si>
  <si>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</si>
  <si>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</si>
  <si>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</si>
  <si>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</si>
  <si>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</si>
  <si>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</si>
  <si>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</si>
  <si>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</si>
  <si>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</si>
  <si>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</si>
  <si>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</si>
  <si>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</si>
  <si>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</si>
  <si>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</si>
  <si>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</si>
  <si>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</si>
  <si>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</si>
  <si>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</si>
  <si>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</si>
  <si>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</si>
  <si>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</si>
  <si>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</si>
  <si>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</si>
  <si>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</si>
  <si>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</si>
  <si>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</si>
  <si>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</si>
  <si>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</si>
  <si>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</si>
  <si>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</si>
  <si>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</si>
  <si>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</si>
  <si>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</si>
  <si>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</si>
  <si>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</si>
  <si>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</si>
  <si>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</si>
  <si>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</si>
  <si>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</si>
  <si>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</si>
  <si>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</si>
  <si>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</si>
  <si>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</si>
  <si>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</si>
  <si>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</si>
  <si>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</si>
  <si>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</si>
  <si>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</si>
  <si>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</si>
  <si>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</si>
  <si>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</si>
  <si>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</si>
  <si>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</si>
  <si>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</si>
  <si>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</si>
  <si>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</si>
  <si>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</si>
  <si>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</si>
  <si>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</si>
  <si>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</si>
  <si>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</si>
  <si>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</si>
  <si>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</si>
  <si>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</si>
  <si>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</si>
  <si>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</si>
  <si>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</si>
  <si>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</si>
  <si>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</si>
  <si>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</si>
  <si>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</si>
  <si>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</si>
  <si>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</si>
  <si>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</si>
  <si>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</si>
  <si>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</si>
  <si>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</si>
  <si>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</si>
  <si>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</si>
  <si>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</si>
  <si>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</si>
  <si>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</si>
  <si>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</si>
  <si>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</si>
  <si>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</si>
  <si>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</si>
  <si>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</si>
  <si>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</si>
  <si>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</si>
  <si>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</si>
  <si>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</si>
  <si>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</si>
  <si>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</si>
  <si>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</si>
  <si>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</si>
  <si>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</si>
  <si>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</si>
  <si>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</si>
  <si>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</si>
  <si>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</si>
  <si>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</si>
  <si>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</si>
  <si>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</si>
  <si>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</si>
  <si>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</si>
  <si>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</si>
  <si>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</si>
  <si>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</si>
  <si>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</si>
  <si>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</si>
  <si>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</si>
  <si>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</si>
  <si>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</si>
  <si>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</si>
  <si>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</si>
  <si>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</si>
  <si>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</si>
  <si>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</si>
  <si>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</si>
  <si>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</si>
  <si>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</si>
  <si>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</si>
  <si>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</si>
  <si>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</si>
  <si>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</si>
  <si>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</si>
  <si>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</si>
  <si>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</si>
  <si>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</si>
  <si>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</si>
  <si>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</si>
  <si>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</si>
  <si>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</si>
  <si>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</si>
  <si>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</si>
  <si>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</si>
  <si>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</si>
  <si>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</si>
  <si>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</si>
  <si>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</si>
  <si>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</si>
  <si>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</si>
  <si>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</si>
  <si>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</si>
  <si>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</si>
  <si>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</si>
  <si>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</si>
  <si>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</si>
  <si>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</si>
  <si>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</si>
  <si>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</si>
  <si>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</si>
  <si>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</si>
  <si>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</si>
  <si>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</si>
  <si>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</si>
  <si>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</si>
  <si>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</si>
  <si>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</si>
  <si>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</si>
  <si>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</si>
  <si>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</si>
  <si>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</si>
  <si>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</si>
  <si>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</si>
  <si>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</si>
  <si>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</si>
  <si>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</si>
  <si>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</si>
  <si>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</si>
  <si>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</si>
  <si>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</si>
  <si>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</si>
  <si>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</si>
  <si>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</si>
  <si>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</si>
  <si>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</si>
  <si>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</si>
  <si>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</si>
  <si>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</si>
  <si>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</si>
  <si>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</si>
  <si>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</si>
  <si>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</si>
  <si>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</si>
  <si>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</si>
  <si>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</si>
  <si>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</si>
  <si>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</si>
  <si>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</si>
  <si>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</si>
  <si>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</si>
  <si>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</si>
  <si>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</si>
  <si>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</si>
  <si>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</si>
  <si>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</si>
  <si>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</si>
  <si>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</si>
  <si>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</si>
  <si>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</si>
  <si>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</si>
  <si>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</si>
  <si>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</si>
  <si>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</si>
  <si>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</si>
  <si>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</si>
  <si>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</si>
  <si>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</si>
  <si>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</si>
  <si>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</si>
  <si>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</si>
  <si>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</si>
  <si>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</si>
  <si>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</si>
  <si>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</si>
  <si>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</si>
  <si>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</si>
  <si>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</si>
  <si>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</si>
  <si>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</si>
  <si>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</si>
  <si>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</si>
  <si>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</si>
  <si>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</si>
  <si>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</si>
  <si>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</si>
  <si>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</si>
  <si>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</si>
  <si>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</si>
  <si>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</si>
  <si>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</si>
  <si>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</si>
  <si>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</si>
  <si>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</si>
  <si>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</si>
  <si>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</si>
  <si>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</si>
  <si>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</si>
  <si>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</si>
  <si>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</si>
  <si>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</si>
  <si>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</si>
  <si>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</si>
  <si>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</si>
  <si>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</si>
  <si>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</si>
  <si>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</si>
  <si>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</si>
  <si>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</si>
  <si>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</si>
  <si>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</si>
  <si>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</si>
  <si>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</si>
  <si>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</si>
  <si>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</si>
  <si>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</si>
  <si>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</si>
  <si>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</si>
  <si>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</si>
  <si>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</si>
  <si>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</si>
  <si>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</si>
  <si>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</si>
  <si>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</si>
  <si>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</si>
  <si>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</si>
  <si>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</si>
  <si>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</si>
  <si>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</si>
  <si>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</si>
  <si>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</si>
  <si>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</si>
  <si>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</si>
  <si>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</si>
  <si>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</si>
  <si>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</si>
  <si>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</si>
  <si>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</si>
  <si>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</si>
  <si>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</si>
  <si>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</si>
  <si>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</si>
  <si>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</si>
  <si>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</si>
  <si>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</si>
  <si>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</si>
  <si>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</si>
  <si>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</si>
  <si>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</si>
  <si>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</si>
  <si>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</si>
  <si>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</si>
  <si>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</si>
  <si>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</si>
  <si>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</si>
  <si>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</si>
  <si>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</si>
  <si>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</si>
  <si>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</si>
  <si>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</si>
  <si>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</si>
  <si>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</si>
  <si>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</si>
  <si>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</si>
  <si>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</si>
  <si>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</si>
  <si>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</si>
  <si>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</si>
  <si>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</si>
  <si>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</si>
  <si>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</si>
  <si>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</si>
  <si>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</si>
  <si>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</si>
  <si>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</si>
  <si>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</si>
  <si>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</si>
  <si>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</si>
  <si>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</si>
  <si>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</si>
  <si>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</si>
  <si>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</si>
  <si>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</si>
  <si>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</si>
  <si>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</si>
  <si>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</si>
  <si>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</si>
  <si>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</si>
  <si>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</si>
  <si>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</si>
  <si>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</si>
  <si>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</si>
  <si>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</si>
  <si>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</si>
  <si>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</si>
  <si>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</si>
  <si>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</si>
  <si>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</si>
  <si>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</si>
  <si>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</si>
  <si>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</si>
  <si>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</si>
  <si>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</si>
  <si>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</si>
  <si>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</si>
  <si>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</si>
  <si>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</si>
  <si>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</si>
  <si>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</si>
  <si>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</si>
  <si>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</si>
  <si>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</si>
  <si>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</si>
  <si>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</si>
  <si>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</si>
  <si>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</si>
  <si>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</si>
  <si>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</si>
  <si>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</si>
  <si>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</si>
  <si>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</si>
  <si>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</si>
  <si>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</si>
  <si>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</si>
  <si>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</si>
  <si>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</si>
  <si>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</si>
  <si>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</si>
  <si>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</si>
  <si>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</si>
  <si>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</si>
  <si>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</si>
  <si>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</si>
  <si>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</si>
  <si>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</si>
  <si>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</si>
  <si>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</si>
  <si>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</si>
  <si>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</si>
  <si>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</si>
  <si>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</si>
  <si>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</si>
  <si>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</si>
  <si>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</si>
  <si>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</si>
  <si>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</si>
  <si>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</si>
  <si>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</si>
  <si>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</si>
  <si>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</si>
  <si>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</si>
  <si>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</si>
  <si>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</si>
  <si>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</si>
  <si>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</si>
  <si>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</si>
  <si>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</si>
  <si>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</si>
  <si>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</si>
  <si>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</si>
  <si>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</si>
  <si>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</si>
  <si>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</si>
  <si>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</si>
  <si>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</si>
  <si>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</si>
  <si>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</si>
  <si>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</si>
  <si>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</si>
  <si>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</si>
  <si>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</si>
  <si>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</si>
  <si>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</si>
  <si>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</si>
  <si>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</si>
  <si>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</si>
  <si>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</si>
  <si>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</si>
  <si>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</si>
  <si>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</si>
  <si>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</si>
  <si>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</si>
  <si>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</si>
  <si>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</si>
  <si>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</si>
  <si>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</si>
  <si>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</si>
  <si>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</si>
  <si>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</si>
  <si>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</si>
  <si>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</si>
  <si>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</si>
  <si>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</si>
  <si>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</si>
  <si>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</si>
  <si>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</si>
  <si>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</si>
  <si>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</si>
  <si>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</si>
  <si>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</si>
  <si>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</si>
  <si>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</si>
  <si>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</si>
  <si>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</si>
  <si>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</si>
  <si>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</si>
  <si>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</si>
  <si>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</si>
  <si>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</si>
  <si>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</si>
  <si>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</si>
  <si>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</si>
  <si>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</si>
  <si>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</si>
  <si>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</si>
  <si>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</si>
  <si>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</si>
  <si>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</si>
  <si>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</si>
  <si>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</si>
  <si>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</si>
  <si>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</si>
  <si>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</si>
  <si>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</si>
  <si>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</si>
  <si>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</si>
  <si>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</si>
  <si>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</si>
  <si>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</si>
  <si>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</si>
  <si>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</si>
  <si>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</si>
  <si>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</si>
  <si>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</si>
  <si>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</si>
  <si>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</si>
  <si>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</si>
  <si>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</si>
  <si>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</si>
  <si>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</si>
  <si>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</si>
  <si>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</si>
  <si>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</si>
  <si>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</si>
  <si>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</si>
  <si>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</si>
  <si>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</si>
  <si>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</si>
  <si>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</si>
  <si>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</si>
  <si>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</si>
  <si>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</si>
  <si>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</si>
  <si>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</si>
  <si>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</si>
  <si>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</si>
  <si>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</si>
  <si>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</si>
  <si>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</si>
  <si>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</si>
  <si>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</si>
  <si>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</si>
  <si>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</si>
  <si>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</si>
  <si>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</si>
  <si>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</si>
  <si>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</si>
  <si>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</si>
  <si>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</si>
  <si>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</si>
  <si>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</si>
  <si>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</si>
  <si>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</si>
  <si>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</si>
  <si>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</si>
  <si>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</si>
  <si>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</si>
  <si>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</si>
  <si>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</si>
  <si>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</si>
  <si>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</si>
  <si>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</si>
  <si>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</si>
  <si>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</si>
  <si>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</si>
  <si>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</si>
  <si>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</si>
  <si>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</si>
  <si>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</si>
  <si>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</si>
  <si>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</si>
  <si>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</si>
  <si>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</si>
  <si>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</si>
  <si>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</si>
  <si>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</si>
  <si>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</si>
  <si>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</si>
  <si>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</si>
  <si>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</si>
  <si>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</si>
  <si>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</si>
  <si>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</si>
  <si>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</si>
  <si>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</si>
  <si>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</si>
  <si>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</si>
  <si>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</si>
  <si>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</si>
  <si>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</si>
  <si>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</si>
  <si>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</si>
  <si>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</si>
  <si>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</si>
  <si>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</si>
  <si>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</si>
  <si>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</si>
  <si>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</si>
  <si>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</si>
  <si>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</si>
  <si>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</si>
  <si>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</si>
  <si>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</si>
  <si>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</si>
  <si>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</si>
  <si>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</si>
  <si>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</si>
  <si>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</si>
  <si>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</si>
  <si>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</si>
  <si>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</si>
  <si>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</si>
  <si>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</si>
  <si>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</si>
  <si>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</si>
  <si>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</si>
  <si>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</si>
  <si>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</si>
  <si>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</si>
  <si>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</si>
  <si>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</si>
  <si>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</si>
  <si>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</si>
  <si>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</si>
  <si>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</si>
  <si>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</si>
  <si>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</si>
  <si>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</si>
  <si>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</si>
  <si>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</si>
  <si>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</si>
  <si>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</si>
  <si>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</si>
  <si>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</si>
  <si>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</si>
  <si>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</si>
  <si>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</si>
  <si>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</si>
  <si>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</si>
  <si>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</si>
  <si>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</si>
  <si>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</si>
  <si>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</si>
  <si>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</si>
  <si>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</si>
  <si>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</si>
  <si>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</si>
  <si>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</si>
  <si>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</si>
  <si>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</si>
  <si>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</si>
  <si>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</si>
  <si>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</si>
  <si>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</si>
  <si>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</si>
  <si>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</si>
  <si>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</si>
  <si>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</si>
  <si>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</si>
  <si>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</si>
  <si>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</si>
  <si>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</si>
  <si>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</si>
  <si>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</si>
  <si>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</si>
  <si>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</si>
  <si>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</si>
  <si>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</si>
  <si>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</si>
  <si>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</si>
  <si>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</si>
  <si>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</si>
  <si>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</si>
  <si>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</si>
  <si>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</si>
  <si>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</si>
  <si>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</si>
  <si>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</si>
  <si>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</si>
  <si>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</si>
  <si>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</si>
  <si>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</si>
  <si>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</si>
  <si>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</si>
  <si>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</si>
  <si>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</si>
  <si>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</si>
  <si>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</si>
  <si>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</si>
  <si>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</si>
  <si>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</si>
  <si>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</si>
  <si>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</si>
  <si>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</si>
  <si>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</si>
  <si>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</si>
  <si>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</si>
  <si>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</si>
  <si>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</si>
  <si>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</si>
  <si>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</si>
  <si>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</si>
  <si>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</si>
  <si>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</si>
  <si>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</si>
  <si>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</si>
  <si>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</si>
  <si>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</si>
  <si>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</si>
  <si>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</si>
  <si>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</si>
  <si>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</si>
  <si>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</si>
  <si>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</si>
  <si>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</si>
  <si>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</si>
  <si>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</si>
  <si>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</si>
  <si>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</si>
  <si>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</si>
  <si>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</si>
  <si>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</si>
  <si>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</si>
  <si>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</si>
  <si>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</si>
  <si>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</si>
  <si>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</si>
  <si>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</si>
  <si>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</si>
  <si>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</si>
  <si>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</si>
  <si>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</si>
  <si>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</si>
  <si>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</si>
  <si>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</si>
  <si>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</si>
  <si>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</si>
  <si>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</si>
  <si>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</si>
  <si>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</si>
  <si>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</si>
  <si>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</si>
  <si>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</si>
  <si>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</si>
  <si>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</si>
  <si>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</si>
  <si>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</si>
  <si>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</si>
  <si>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</si>
  <si>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</si>
  <si>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</si>
  <si>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</si>
  <si>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</si>
  <si>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</si>
  <si>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</si>
  <si>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</si>
  <si>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</si>
  <si>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</si>
  <si>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</si>
  <si>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</si>
  <si>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</si>
  <si>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</si>
  <si>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</si>
  <si>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</si>
  <si>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</si>
  <si>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</si>
  <si>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</si>
  <si>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</si>
  <si>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</si>
  <si>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</si>
  <si>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</si>
  <si>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</si>
  <si>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</si>
  <si>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</si>
  <si>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</si>
  <si>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</si>
  <si>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</si>
  <si>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</si>
  <si>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</si>
  <si>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</si>
  <si>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</si>
  <si>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</si>
  <si>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</si>
  <si>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</si>
  <si>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</si>
  <si>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</si>
  <si>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</si>
  <si>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</si>
  <si>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</si>
  <si>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</si>
  <si>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</si>
  <si>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</si>
  <si>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</si>
  <si>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</si>
  <si>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</si>
  <si>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</si>
  <si>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</si>
  <si>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</si>
  <si>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</si>
  <si>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</si>
  <si>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</si>
  <si>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</si>
  <si>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</si>
  <si>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</si>
  <si>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</si>
  <si>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</si>
  <si>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</si>
  <si>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</si>
  <si>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</si>
  <si>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</si>
  <si>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</si>
  <si>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</si>
  <si>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</si>
  <si>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</si>
  <si>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</si>
  <si>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</si>
  <si>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</si>
  <si>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</si>
  <si>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</si>
  <si>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</si>
  <si>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</si>
  <si>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</si>
  <si>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</si>
  <si>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</si>
  <si>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</si>
  <si>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</si>
  <si>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</si>
  <si>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</si>
  <si>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</si>
  <si>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</si>
  <si>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</si>
  <si>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</si>
  <si>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</si>
  <si>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</si>
  <si>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</si>
  <si>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</si>
  <si>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</si>
  <si>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</si>
  <si>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</si>
  <si>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</si>
  <si>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</si>
  <si>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</si>
  <si>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</si>
  <si>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</si>
  <si>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</si>
  <si>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</si>
  <si>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</si>
  <si>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</si>
  <si>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</si>
  <si>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</si>
  <si>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</si>
  <si>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</si>
  <si>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</si>
  <si>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</si>
  <si>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</si>
  <si>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</si>
  <si>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</si>
  <si>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</si>
  <si>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</si>
  <si>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</si>
  <si>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</si>
  <si>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</si>
  <si>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</si>
  <si>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</si>
  <si>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</si>
  <si>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</si>
  <si>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</si>
  <si>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</si>
  <si>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</si>
  <si>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</si>
  <si>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</si>
  <si>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</si>
  <si>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</si>
  <si>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</si>
  <si>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</si>
  <si>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</si>
  <si>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</si>
  <si>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</si>
  <si>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</si>
  <si>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</si>
  <si>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</si>
  <si>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</si>
  <si>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</si>
  <si>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</si>
  <si>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</si>
  <si>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</si>
  <si>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</si>
  <si>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</si>
  <si>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</si>
  <si>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</si>
  <si>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</si>
  <si>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</si>
  <si>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</si>
  <si>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</si>
  <si>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</si>
  <si>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</si>
  <si>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</si>
  <si>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</si>
  <si>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</si>
  <si>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</si>
  <si>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</si>
  <si>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</si>
  <si>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</si>
  <si>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</si>
  <si>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</si>
  <si>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</si>
  <si>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</si>
  <si>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</si>
  <si>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</si>
  <si>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</si>
  <si>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</si>
  <si>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</si>
  <si>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</si>
  <si>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</si>
  <si>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</si>
  <si>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</si>
  <si>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</si>
  <si>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</si>
  <si>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</si>
  <si>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</si>
  <si>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</si>
  <si>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</si>
  <si>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</si>
  <si>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</si>
  <si>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</si>
  <si>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</si>
  <si>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</si>
  <si>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</si>
  <si>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</si>
  <si>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</si>
  <si>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</si>
  <si>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</si>
  <si>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</si>
  <si>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</si>
  <si>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</si>
  <si>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</si>
  <si>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</si>
  <si>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</si>
  <si>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</si>
  <si>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</si>
  <si>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</si>
  <si>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</si>
  <si>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</si>
  <si>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</si>
  <si>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</si>
  <si>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</si>
  <si>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</si>
  <si>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</si>
  <si>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</si>
  <si>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</si>
  <si>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</si>
  <si>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</si>
  <si>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</si>
  <si>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</si>
  <si>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</si>
  <si>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</si>
  <si>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</si>
  <si>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</si>
  <si>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</si>
  <si>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</si>
  <si>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</si>
  <si>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</si>
  <si>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</si>
  <si>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</si>
  <si>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</si>
  <si>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</si>
  <si>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</si>
  <si>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</si>
  <si>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</si>
  <si>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</si>
  <si>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</si>
  <si>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</si>
  <si>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</si>
  <si>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</si>
  <si>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</si>
  <si>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</si>
  <si>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</si>
  <si>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</si>
  <si>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</si>
  <si>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</si>
  <si>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</si>
  <si>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</si>
  <si>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</si>
  <si>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</si>
  <si>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</si>
  <si>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</si>
  <si>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</si>
  <si>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</si>
  <si>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</si>
  <si>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</si>
  <si>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</si>
  <si>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</si>
  <si>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</si>
  <si>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</si>
  <si>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</si>
  <si>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</si>
  <si>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</si>
  <si>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</si>
  <si>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</si>
  <si>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</si>
  <si>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</si>
  <si>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</si>
  <si>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</si>
  <si>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</si>
  <si>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</si>
  <si>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</si>
  <si>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</si>
  <si>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</si>
  <si>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</si>
  <si>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</si>
  <si>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</si>
  <si>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</si>
  <si>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</si>
  <si>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</si>
  <si>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</si>
  <si>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</si>
  <si>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</si>
  <si>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</si>
  <si>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</si>
  <si>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</si>
  <si>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</si>
  <si>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</si>
  <si>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</si>
  <si>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</si>
  <si>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</si>
  <si>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</si>
  <si>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</si>
  <si>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</si>
  <si>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</si>
  <si>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</si>
  <si>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</si>
  <si>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</si>
  <si>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</si>
  <si>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</si>
  <si>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</si>
  <si>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</si>
  <si>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</si>
  <si>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</si>
  <si>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</si>
  <si>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</si>
  <si>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</si>
  <si>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</si>
  <si>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</si>
  <si>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</si>
  <si>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</si>
  <si>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</si>
  <si>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</si>
  <si>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</si>
  <si>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</si>
  <si>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</si>
  <si>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</si>
  <si>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</si>
  <si>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</si>
  <si>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</si>
  <si>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</si>
  <si>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</si>
  <si>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</si>
  <si>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</si>
  <si>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</si>
  <si>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</si>
  <si>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</si>
  <si>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</si>
  <si>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</si>
  <si>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</si>
  <si>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</si>
  <si>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</si>
  <si>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</si>
  <si>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</si>
  <si>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</si>
  <si>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</si>
  <si>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</si>
  <si>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</si>
  <si>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</si>
  <si>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</si>
  <si>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</si>
  <si>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</si>
  <si>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</si>
  <si>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</si>
  <si>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</si>
  <si>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</si>
  <si>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</si>
  <si>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</si>
  <si>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</si>
  <si>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</si>
  <si>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</si>
  <si>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</si>
  <si>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</si>
  <si>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</si>
  <si>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</si>
  <si>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</si>
  <si>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</si>
  <si>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</si>
  <si>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</si>
  <si>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</si>
  <si>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</si>
  <si>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</si>
  <si>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</si>
  <si>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</si>
  <si>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</si>
  <si>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</si>
  <si>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</si>
  <si>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</si>
  <si>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</si>
  <si>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</si>
  <si>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</si>
  <si>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</si>
  <si>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</si>
  <si>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</si>
  <si>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</si>
  <si>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</si>
  <si>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</si>
  <si>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</si>
  <si>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</si>
  <si>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</si>
  <si>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</si>
  <si>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</si>
  <si>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</si>
  <si>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</si>
  <si>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</si>
  <si>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</si>
  <si>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</si>
  <si>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</si>
  <si>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</si>
  <si>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</si>
  <si>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</si>
  <si>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</si>
  <si>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</si>
  <si>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</si>
  <si>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</si>
  <si>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</si>
  <si>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</si>
  <si>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</si>
  <si>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</si>
  <si>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</si>
  <si>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</si>
  <si>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</si>
  <si>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</si>
  <si>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</si>
  <si>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</si>
  <si>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</si>
  <si>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</si>
  <si>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</si>
  <si>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</si>
  <si>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</si>
  <si>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</si>
  <si>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</si>
  <si>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</si>
  <si>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</si>
  <si>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</si>
  <si>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</si>
  <si>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</si>
  <si>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</si>
  <si>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</si>
  <si>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</si>
  <si>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</si>
  <si>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</si>
  <si>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</si>
  <si>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</si>
  <si>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</si>
  <si>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</si>
  <si>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</si>
  <si>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</si>
  <si>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</si>
  <si>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</si>
  <si>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</si>
  <si>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</si>
  <si>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</si>
  <si>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</si>
  <si>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</si>
  <si>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</si>
  <si>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</si>
  <si>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</si>
  <si>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</si>
  <si>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</si>
  <si>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</si>
  <si>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</si>
  <si>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</si>
  <si>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</si>
  <si>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</si>
  <si>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</si>
  <si>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</si>
  <si>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</si>
  <si>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</si>
  <si>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</si>
  <si>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</si>
  <si>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</si>
  <si>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</si>
  <si>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</si>
  <si>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</si>
  <si>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</si>
  <si>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</si>
  <si>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</si>
  <si>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</si>
  <si>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</si>
  <si>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</si>
  <si>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</si>
  <si>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</si>
  <si>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</si>
  <si>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</si>
  <si>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</si>
  <si>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</si>
  <si>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</si>
  <si>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</si>
  <si>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</si>
  <si>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</si>
  <si>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</si>
  <si>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</si>
  <si>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</si>
  <si>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</si>
  <si>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</si>
  <si>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</si>
  <si>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</si>
  <si>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</si>
  <si>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</si>
  <si>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</si>
  <si>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</si>
  <si>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</si>
  <si>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</si>
  <si>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</si>
  <si>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</si>
  <si>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</si>
  <si>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</si>
  <si>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</si>
  <si>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</si>
  <si>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</si>
  <si>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</si>
  <si>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</si>
  <si>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</si>
  <si>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</si>
  <si>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</si>
  <si>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</si>
  <si>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</si>
  <si>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</si>
  <si>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</si>
  <si>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</si>
  <si>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</si>
  <si>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</si>
  <si>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</si>
  <si>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</si>
  <si>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</si>
  <si>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</si>
  <si>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</si>
  <si>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</si>
  <si>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</si>
  <si>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</si>
  <si>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</si>
  <si>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</si>
  <si>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</si>
  <si>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</si>
  <si>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</si>
  <si>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</si>
  <si>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</si>
  <si>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</si>
  <si>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</si>
  <si>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</si>
  <si>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</si>
  <si>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</si>
  <si>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</si>
  <si>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</si>
  <si>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</si>
  <si>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</si>
  <si>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</si>
  <si>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</si>
  <si>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</si>
  <si>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</si>
  <si>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</si>
  <si>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</si>
  <si>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</si>
  <si>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</si>
  <si>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</si>
  <si>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</si>
  <si>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</si>
  <si>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</si>
  <si>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</si>
  <si>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</si>
  <si>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</si>
  <si>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</si>
  <si>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</si>
  <si>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</si>
  <si>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</si>
  <si>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</si>
  <si>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</si>
  <si>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</si>
  <si>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</si>
  <si>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</si>
  <si>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</si>
  <si>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</si>
  <si>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</si>
  <si>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</si>
  <si>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</si>
  <si>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</si>
  <si>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</si>
  <si>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</si>
  <si>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</si>
  <si>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</si>
  <si>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</si>
  <si>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</si>
  <si>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</si>
  <si>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</si>
  <si>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</si>
  <si>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</si>
  <si>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</si>
  <si>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</si>
  <si>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</si>
  <si>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</si>
  <si>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</si>
  <si>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</si>
  <si>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</si>
  <si>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</si>
  <si>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</si>
  <si>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</si>
  <si>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</si>
  <si>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</si>
  <si>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</si>
  <si>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</si>
  <si>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</si>
  <si>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</si>
  <si>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</si>
  <si>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</si>
  <si>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</si>
  <si>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</si>
  <si>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</si>
  <si>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</si>
  <si>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</si>
  <si>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</si>
  <si>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</si>
  <si>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</si>
  <si>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</si>
  <si>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</si>
  <si>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</si>
  <si>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</si>
  <si>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</si>
  <si>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</si>
  <si>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</si>
  <si>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</si>
  <si>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</si>
  <si>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</si>
  <si>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</si>
  <si>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</si>
  <si>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</si>
  <si>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</si>
  <si>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</si>
  <si>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</si>
  <si>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</si>
  <si>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</si>
  <si>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</si>
  <si>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</si>
  <si>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</si>
  <si>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</si>
  <si>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</si>
  <si>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</si>
  <si>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</si>
  <si>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</si>
  <si>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</si>
  <si>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</si>
  <si>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</si>
  <si>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</si>
  <si>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</si>
  <si>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</si>
  <si>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</si>
  <si>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</si>
  <si>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</si>
  <si>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</si>
  <si>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</si>
  <si>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</si>
  <si>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</si>
  <si>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</si>
  <si>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</si>
  <si>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</si>
  <si>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</si>
  <si>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</si>
  <si>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</si>
  <si>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</si>
  <si>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</si>
  <si>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</si>
  <si>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</si>
  <si>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</si>
  <si>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</si>
  <si>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</si>
  <si>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</si>
  <si>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</si>
  <si>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</si>
  <si>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</si>
  <si>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</si>
  <si>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</si>
  <si>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</si>
  <si>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</si>
  <si>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</si>
  <si>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</si>
  <si>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</si>
  <si>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</si>
  <si>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</si>
  <si>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</si>
  <si>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</si>
  <si>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</si>
  <si>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</si>
  <si>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</si>
  <si>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</si>
  <si>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</si>
  <si>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</si>
  <si>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</si>
  <si>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</si>
  <si>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</si>
  <si>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</si>
  <si>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</si>
  <si>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</si>
  <si>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</si>
  <si>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</si>
  <si>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</si>
  <si>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</si>
  <si>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</si>
  <si>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</si>
  <si>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</si>
  <si>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</si>
  <si>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</si>
  <si>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</si>
  <si>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</si>
  <si>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</si>
  <si>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</si>
  <si>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</si>
  <si>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</si>
  <si>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</si>
  <si>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</si>
  <si>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</si>
  <si>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</si>
  <si>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</si>
  <si>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</si>
  <si>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</si>
  <si>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</si>
  <si>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</si>
  <si>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</si>
  <si>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</si>
  <si>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</si>
  <si>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</si>
  <si>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</si>
  <si>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</si>
  <si>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</si>
  <si>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</si>
  <si>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</si>
  <si>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</si>
  <si>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</si>
  <si>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</si>
  <si>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</si>
  <si>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</si>
  <si>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</si>
  <si>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</si>
  <si>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</si>
  <si>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</si>
  <si>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</si>
  <si>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</si>
  <si>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</si>
  <si>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</si>
  <si>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</si>
  <si>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</si>
  <si>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</si>
  <si>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</si>
  <si>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</si>
  <si>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</si>
  <si>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</si>
  <si>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</si>
  <si>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</si>
  <si>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</si>
  <si>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</si>
  <si>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</si>
  <si>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</si>
  <si>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</si>
  <si>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</si>
  <si>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</si>
  <si>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</si>
  <si>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</si>
  <si>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</si>
  <si>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</si>
  <si>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</si>
  <si>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</si>
  <si>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</si>
  <si>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</si>
  <si>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</si>
  <si>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</si>
  <si>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</si>
  <si>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</si>
  <si>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</si>
  <si>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</si>
  <si>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</si>
  <si>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</si>
  <si>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</si>
  <si>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</si>
  <si>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</si>
  <si>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</si>
  <si>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</si>
  <si>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</si>
  <si>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</si>
  <si>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</si>
  <si>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</si>
  <si>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</si>
  <si>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</si>
  <si>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</si>
  <si>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</si>
  <si>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</si>
  <si>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</si>
  <si>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</si>
  <si>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</si>
  <si>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</si>
  <si>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</si>
  <si>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</si>
  <si>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</si>
  <si>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</si>
  <si>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</si>
  <si>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</si>
  <si>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</si>
  <si>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</si>
  <si>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</si>
  <si>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</si>
  <si>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</si>
  <si>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</si>
  <si>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</si>
  <si>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</si>
  <si>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</si>
  <si>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</si>
  <si>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</si>
  <si>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</si>
  <si>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</si>
  <si>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</si>
  <si>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</si>
  <si>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</si>
  <si>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</si>
  <si>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</si>
  <si>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</si>
  <si>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</si>
  <si>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</si>
  <si>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</si>
  <si>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</si>
  <si>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</si>
  <si>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</si>
  <si>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</si>
  <si>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</si>
  <si>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</si>
  <si>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</si>
  <si>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</si>
  <si>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</si>
  <si>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</si>
  <si>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</si>
  <si>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</si>
  <si>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</si>
  <si>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</si>
  <si>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</si>
  <si>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</si>
  <si>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</si>
  <si>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</si>
  <si>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</si>
  <si>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</si>
  <si>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</si>
  <si>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</si>
  <si>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</si>
  <si>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</si>
  <si>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</si>
  <si>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</si>
  <si>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</si>
  <si>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</si>
  <si>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</si>
  <si>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</si>
  <si>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</si>
  <si>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</si>
  <si>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</si>
  <si>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</si>
  <si>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</si>
  <si>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</si>
  <si>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</si>
  <si>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</si>
  <si>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</si>
  <si>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</si>
  <si>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</si>
  <si>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</si>
  <si>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</si>
  <si>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</si>
  <si>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</si>
  <si>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</si>
  <si>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</si>
  <si>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</si>
  <si>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</si>
  <si>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</si>
  <si>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</si>
  <si>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</si>
  <si>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</si>
  <si>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</si>
  <si>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</si>
  <si>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</si>
  <si>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</si>
  <si>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</si>
  <si>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</si>
  <si>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</si>
  <si>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</si>
  <si>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</si>
  <si>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</si>
  <si>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</si>
  <si>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</si>
  <si>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</si>
  <si>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</si>
  <si>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</si>
  <si>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</si>
  <si>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</si>
  <si>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</si>
  <si>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</si>
  <si>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</si>
  <si>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</si>
  <si>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</si>
  <si>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</si>
  <si>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</si>
  <si>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</si>
  <si>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</si>
  <si>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</si>
  <si>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</si>
  <si>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</si>
  <si>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</si>
  <si>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</si>
  <si>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</si>
  <si>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</si>
  <si>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</si>
  <si>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</si>
  <si>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</si>
  <si>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</si>
  <si>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</si>
  <si>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</si>
  <si>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</si>
  <si>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</si>
  <si>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</si>
  <si>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</si>
  <si>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</si>
  <si>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</si>
  <si>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</si>
  <si>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</si>
  <si>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</si>
  <si>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</si>
  <si>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</si>
  <si>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</si>
  <si>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</si>
  <si>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</si>
  <si>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</si>
  <si>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</si>
  <si>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</si>
  <si>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</si>
  <si>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</si>
  <si>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</si>
  <si>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</si>
  <si>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</si>
  <si>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</si>
  <si>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</si>
  <si>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</si>
  <si>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</si>
  <si>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</si>
  <si>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</si>
  <si>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</si>
  <si>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</si>
  <si>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</si>
  <si>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</si>
  <si>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</si>
  <si>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</si>
  <si>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</si>
  <si>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</si>
  <si>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</si>
  <si>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</si>
  <si>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</si>
  <si>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</si>
  <si>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</si>
  <si>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</si>
  <si>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</si>
  <si>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</si>
  <si>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</si>
  <si>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</si>
  <si>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</si>
  <si>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</si>
  <si>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</si>
  <si>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</si>
  <si>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</si>
  <si>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</si>
  <si>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</si>
  <si>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</si>
  <si>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</si>
  <si>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</si>
  <si>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</si>
  <si>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</si>
  <si>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</si>
  <si>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</si>
  <si>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</si>
  <si>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</si>
  <si>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</si>
  <si>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</si>
  <si>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</si>
  <si>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</si>
  <si>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</si>
  <si>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</si>
  <si>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</si>
  <si>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</si>
  <si>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</si>
  <si>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</si>
  <si>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</si>
  <si>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</si>
  <si>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</si>
  <si>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</si>
  <si>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</si>
  <si>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</si>
  <si>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</si>
  <si>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</si>
  <si>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</si>
  <si>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</si>
  <si>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</si>
  <si>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</si>
  <si>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</si>
  <si>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</si>
  <si>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</si>
  <si>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</si>
  <si>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</si>
  <si>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</si>
  <si>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</si>
  <si>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</si>
  <si>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</si>
  <si>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</si>
  <si>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</si>
  <si>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</si>
  <si>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</si>
  <si>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</si>
  <si>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</si>
  <si>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</si>
  <si>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</si>
  <si>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</si>
  <si>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</si>
  <si>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</si>
  <si>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</si>
  <si>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</si>
  <si>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</si>
  <si>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</si>
  <si>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</si>
  <si>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</si>
  <si>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</si>
  <si>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</si>
  <si>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</si>
  <si>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</si>
  <si>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</si>
  <si>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</si>
  <si>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</si>
  <si>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</si>
  <si>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</si>
  <si>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</si>
  <si>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</si>
  <si>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</si>
  <si>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</si>
  <si>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</si>
  <si>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</si>
  <si>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</si>
  <si>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</si>
  <si>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</si>
  <si>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</si>
  <si>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</si>
  <si>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</si>
  <si>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</si>
  <si>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</si>
  <si>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</si>
  <si>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</si>
  <si>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</si>
  <si>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</si>
  <si>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</si>
  <si>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</si>
  <si>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</si>
  <si>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</si>
  <si>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</si>
  <si>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</si>
  <si>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</si>
  <si>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</si>
  <si>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</si>
  <si>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</si>
  <si>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</si>
  <si>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</si>
  <si>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</si>
  <si>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</si>
  <si>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</si>
  <si>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</si>
  <si>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</si>
  <si>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</si>
  <si>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</si>
  <si>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</si>
  <si>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</si>
  <si>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</si>
  <si>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</si>
  <si>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</si>
  <si>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</si>
  <si>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</si>
  <si>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</si>
  <si>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</si>
  <si>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</si>
  <si>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</si>
  <si>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</si>
  <si>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</si>
  <si>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</si>
  <si>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</si>
  <si>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</si>
  <si>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</si>
  <si>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</si>
  <si>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</si>
  <si>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</si>
  <si>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</si>
  <si>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</si>
  <si>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</si>
  <si>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</si>
  <si>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</si>
  <si>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</si>
  <si>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</si>
  <si>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</si>
  <si>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</si>
  <si>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</si>
  <si>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</si>
  <si>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</si>
  <si>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</si>
  <si>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</si>
  <si>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</si>
  <si>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</si>
  <si>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</si>
  <si>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</si>
  <si>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</si>
  <si>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</si>
  <si>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</si>
  <si>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</si>
  <si>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</si>
  <si>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</si>
  <si>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</si>
  <si>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</si>
  <si>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</si>
  <si>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</si>
  <si>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</si>
  <si>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</si>
  <si>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</si>
  <si>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</si>
  <si>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</si>
  <si>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</si>
  <si>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</si>
  <si>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</si>
  <si>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</si>
  <si>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</si>
  <si>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</si>
  <si>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</si>
  <si>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</si>
  <si>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</si>
  <si>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</si>
  <si>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</si>
  <si>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</si>
  <si>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</si>
  <si>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</si>
  <si>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</si>
  <si>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</si>
  <si>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</si>
  <si>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</si>
  <si>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</si>
  <si>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</si>
  <si>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</si>
  <si>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</si>
  <si>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</si>
  <si>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</si>
  <si>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</si>
  <si>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</si>
  <si>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</si>
  <si>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</si>
  <si>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</si>
  <si>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</si>
  <si>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</si>
  <si>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</si>
  <si>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</si>
  <si>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</si>
  <si>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</si>
  <si>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</si>
  <si>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</si>
  <si>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</si>
  <si>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</si>
  <si>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</si>
  <si>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</si>
  <si>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</si>
  <si>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</si>
  <si>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</si>
  <si>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</si>
  <si>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</si>
  <si>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</si>
  <si>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</si>
  <si>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</si>
  <si>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</si>
  <si>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</si>
  <si>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</si>
  <si>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</si>
  <si>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</si>
  <si>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</si>
  <si>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</si>
  <si>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</si>
  <si>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</si>
  <si>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</si>
  <si>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</si>
  <si>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</si>
  <si>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</si>
  <si>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</si>
  <si>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</si>
  <si>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</si>
  <si>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</si>
  <si>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</si>
  <si>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</si>
  <si>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</si>
  <si>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</si>
  <si>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</si>
  <si>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</si>
  <si>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</si>
  <si>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</si>
  <si>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</si>
  <si>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</si>
  <si>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</si>
  <si>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</si>
  <si>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</si>
  <si>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</si>
  <si>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</si>
  <si>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</si>
  <si>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</si>
  <si>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</si>
  <si>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</si>
  <si>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</si>
  <si>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</si>
  <si>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</si>
  <si>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</si>
  <si>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</si>
  <si>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</si>
  <si>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</si>
  <si>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</si>
  <si>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</si>
  <si>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</si>
  <si>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</si>
  <si>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</si>
  <si>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</si>
  <si>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</si>
  <si>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</si>
  <si>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</si>
  <si>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</si>
  <si>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</si>
  <si>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</si>
  <si>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</si>
  <si>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</si>
  <si>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</si>
  <si>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</si>
  <si>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</si>
  <si>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</si>
  <si>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</si>
  <si>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</si>
  <si>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</si>
  <si>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</si>
  <si>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</si>
  <si>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</si>
  <si>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</si>
  <si>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</si>
  <si>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</si>
  <si>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</si>
  <si>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</si>
  <si>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</si>
  <si>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</si>
  <si>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</si>
  <si>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</si>
  <si>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</si>
  <si>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</si>
  <si>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</si>
  <si>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</si>
  <si>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</si>
  <si>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</si>
  <si>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</si>
  <si>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</si>
  <si>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</si>
  <si>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</si>
  <si>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</si>
  <si>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</si>
  <si>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</si>
  <si>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</si>
  <si>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</si>
  <si>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</si>
  <si>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</si>
  <si>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</si>
  <si>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</si>
  <si>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</si>
  <si>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</si>
  <si>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</si>
  <si>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</si>
  <si>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</si>
  <si>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</si>
  <si>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</si>
  <si>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</si>
  <si>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</si>
  <si>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</si>
  <si>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</si>
  <si>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</si>
  <si>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</si>
  <si>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</si>
  <si>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</si>
  <si>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</si>
  <si>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</si>
  <si>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</si>
  <si>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</si>
  <si>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</si>
  <si>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</si>
  <si>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</si>
  <si>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</si>
  <si>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</si>
  <si>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</si>
  <si>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</si>
  <si>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</si>
  <si>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</si>
  <si>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</si>
  <si>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</si>
  <si>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</si>
  <si>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</si>
  <si>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</si>
  <si>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</si>
  <si>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</si>
  <si>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</si>
  <si>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</si>
  <si>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</si>
  <si>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</si>
  <si>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</si>
  <si>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</si>
  <si>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</si>
  <si>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</si>
  <si>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</si>
  <si>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</si>
  <si>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</si>
  <si>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</si>
  <si>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</si>
  <si>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</si>
  <si>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</si>
  <si>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</si>
  <si>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</si>
  <si>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</si>
  <si>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</si>
  <si>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</si>
  <si>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</si>
  <si>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</si>
  <si>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</si>
  <si>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</si>
  <si>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</si>
  <si>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</si>
  <si>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</si>
  <si>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</si>
  <si>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</si>
  <si>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</si>
  <si>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</si>
  <si>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</si>
  <si>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</si>
  <si>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</si>
  <si>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</si>
  <si>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</si>
  <si>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</si>
  <si>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</si>
  <si>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</si>
  <si>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</si>
  <si>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</si>
  <si>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</si>
  <si>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</si>
  <si>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</si>
  <si>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</si>
  <si>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</si>
  <si>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</si>
  <si>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</si>
  <si>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</si>
  <si>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</si>
  <si>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</si>
  <si>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</si>
  <si>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</si>
  <si>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</si>
  <si>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</si>
  <si>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</si>
  <si>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</si>
  <si>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</si>
  <si>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</si>
  <si>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</si>
  <si>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</si>
  <si>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</si>
  <si>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</si>
  <si>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</si>
  <si>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</si>
  <si>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</si>
  <si>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</si>
  <si>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</si>
  <si>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</si>
  <si>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</si>
  <si>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</si>
  <si>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</si>
  <si>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</si>
  <si>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</si>
  <si>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</si>
  <si>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</si>
  <si>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</si>
  <si>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</si>
  <si>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</si>
  <si>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</si>
  <si>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</si>
  <si>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</si>
  <si>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</si>
  <si>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</si>
  <si>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</si>
  <si>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</si>
  <si>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</si>
  <si>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</si>
  <si>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</si>
  <si>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</si>
  <si>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</si>
  <si>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</si>
  <si>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</si>
  <si>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</si>
  <si>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</si>
  <si>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</si>
  <si>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</si>
  <si>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</si>
  <si>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</si>
  <si>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</si>
  <si>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</si>
  <si>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</si>
  <si>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</si>
  <si>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</si>
  <si>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</si>
  <si>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</si>
  <si>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</si>
  <si>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</si>
  <si>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</si>
  <si>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</si>
  <si>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</si>
  <si>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</si>
  <si>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</si>
  <si>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</si>
  <si>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</si>
  <si>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</si>
  <si>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</si>
  <si>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</si>
  <si>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</si>
  <si>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</si>
  <si>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</si>
  <si>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</si>
  <si>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</si>
  <si>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</si>
  <si>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</si>
  <si>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</si>
  <si>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</si>
  <si>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</si>
  <si>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</si>
  <si>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</si>
  <si>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</si>
  <si>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</si>
  <si>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</si>
  <si>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</si>
  <si>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</si>
  <si>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</si>
  <si>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</si>
  <si>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</si>
  <si>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</si>
  <si>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</si>
  <si>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</si>
  <si>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</si>
  <si>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</si>
  <si>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</si>
  <si>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</si>
  <si>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</si>
  <si>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</si>
  <si>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</si>
  <si>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</si>
  <si>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</si>
  <si>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</si>
  <si>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</si>
  <si>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</si>
  <si>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</si>
  <si>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</si>
  <si>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</si>
  <si>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</si>
  <si>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</si>
  <si>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</si>
  <si>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</si>
  <si>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</si>
  <si>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</si>
  <si>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</si>
  <si>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</si>
  <si>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</si>
  <si>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</si>
  <si>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</si>
  <si>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</si>
  <si>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</si>
  <si>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</si>
  <si>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</si>
  <si>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</si>
  <si>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</si>
  <si>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</si>
  <si>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</si>
  <si>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</si>
  <si>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</si>
  <si>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</si>
  <si>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</si>
  <si>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</si>
  <si>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</si>
  <si>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</si>
  <si>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</si>
  <si>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</si>
  <si>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</si>
  <si>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</si>
  <si>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</si>
  <si>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</si>
  <si>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</si>
  <si>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</si>
  <si>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</si>
  <si>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</si>
  <si>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</si>
  <si>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</si>
  <si>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</si>
  <si>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</si>
  <si>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</si>
  <si>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</si>
  <si>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</si>
  <si>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</si>
  <si>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</si>
  <si>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</si>
  <si>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</si>
  <si>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</si>
  <si>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</si>
  <si>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</si>
  <si>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</si>
  <si>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</si>
  <si>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</si>
  <si>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</si>
  <si>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</si>
  <si>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</si>
  <si>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</si>
  <si>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</si>
  <si>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</si>
  <si>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</si>
  <si>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</si>
  <si>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</si>
  <si>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</si>
  <si>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</si>
  <si>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</si>
  <si>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</si>
  <si>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</si>
  <si>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</si>
  <si>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</si>
  <si>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</si>
  <si>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</si>
  <si>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</si>
  <si>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</si>
  <si>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</si>
  <si>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</si>
  <si>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</si>
  <si>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</si>
  <si>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</si>
  <si>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</si>
  <si>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</si>
  <si>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</si>
  <si>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</si>
  <si>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</si>
  <si>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</si>
  <si>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</si>
  <si>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</si>
  <si>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</si>
  <si>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</si>
  <si>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</si>
  <si>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</si>
  <si>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</si>
  <si>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</si>
  <si>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</si>
  <si>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</si>
  <si>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</si>
  <si>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</si>
  <si>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</si>
  <si>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</si>
  <si>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</si>
  <si>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</si>
  <si>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</si>
  <si>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</si>
  <si>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</si>
  <si>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</si>
  <si>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</si>
  <si>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</si>
  <si>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</si>
  <si>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</si>
  <si>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</si>
  <si>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</si>
  <si>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</si>
  <si>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</si>
  <si>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</si>
  <si>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</si>
  <si>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</si>
  <si>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</si>
  <si>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</si>
  <si>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</si>
  <si>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</si>
  <si>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</si>
  <si>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</si>
  <si>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</si>
  <si>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</si>
  <si>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</si>
  <si>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</si>
  <si>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</si>
  <si>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</si>
  <si>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</si>
  <si>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</si>
  <si>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</si>
  <si>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</si>
  <si>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</si>
  <si>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</si>
  <si>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</si>
  <si>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</si>
  <si>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</si>
  <si>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</si>
  <si>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</si>
  <si>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</si>
  <si>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</si>
  <si>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</si>
  <si>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</si>
  <si>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</si>
  <si>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</si>
  <si>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</si>
  <si>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</si>
  <si>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</si>
  <si>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</si>
  <si>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</si>
  <si>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</si>
  <si>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</si>
  <si>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</si>
  <si>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</si>
  <si>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</si>
  <si>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</si>
  <si>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</si>
  <si>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</si>
  <si>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</si>
  <si>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</si>
  <si>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</si>
  <si>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</si>
  <si>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</si>
  <si>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</si>
  <si>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</si>
  <si>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</si>
  <si>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</si>
  <si>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</si>
  <si>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</si>
  <si>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</si>
  <si>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</si>
  <si>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</si>
  <si>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</si>
  <si>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</si>
  <si>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</si>
  <si>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</si>
  <si>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</si>
  <si>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</si>
  <si>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</si>
  <si>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</si>
  <si>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</si>
  <si>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</si>
  <si>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</si>
  <si>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</si>
  <si>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</si>
  <si>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</si>
  <si>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</si>
  <si>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</si>
  <si>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</si>
  <si>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</si>
  <si>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</si>
  <si>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</si>
  <si>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</si>
  <si>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</si>
  <si>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</si>
  <si>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</si>
  <si>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</si>
  <si>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</si>
  <si>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</si>
  <si>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</si>
  <si>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</si>
  <si>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</si>
  <si>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</si>
  <si>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</si>
  <si>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</si>
  <si>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</si>
  <si>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</si>
  <si>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</si>
  <si>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</si>
  <si>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</si>
  <si>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</si>
  <si>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</si>
  <si>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</si>
  <si>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</si>
  <si>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</si>
  <si>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</si>
  <si>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</si>
  <si>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</si>
  <si>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</si>
  <si>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</si>
  <si>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</si>
  <si>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</si>
  <si>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</si>
  <si>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</si>
  <si>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</si>
  <si>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</si>
  <si>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</si>
  <si>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</si>
  <si>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</si>
  <si>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</si>
  <si>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</si>
  <si>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</si>
  <si>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</si>
  <si>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</si>
  <si>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</si>
  <si>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</si>
  <si>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</si>
  <si>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</si>
  <si>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</si>
  <si>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</si>
  <si>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</si>
  <si>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</si>
  <si>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</si>
  <si>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</si>
  <si>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</si>
  <si>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</si>
  <si>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</si>
  <si>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</si>
  <si>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</si>
  <si>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</si>
  <si>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</si>
  <si>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</si>
  <si>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</si>
  <si>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</si>
  <si>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</si>
  <si>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</si>
  <si>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</si>
  <si>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</si>
  <si>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</si>
  <si>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</si>
  <si>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</si>
  <si>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</si>
  <si>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</si>
  <si>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</si>
  <si>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</si>
  <si>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</si>
  <si>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</si>
  <si>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</si>
  <si>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</si>
  <si>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</si>
  <si>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</si>
  <si>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</si>
  <si>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</si>
  <si>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</si>
  <si>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</si>
  <si>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</si>
  <si>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</si>
  <si>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</si>
  <si>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</si>
  <si>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</si>
  <si>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</si>
  <si>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</si>
  <si>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</si>
  <si>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</si>
  <si>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</si>
  <si>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</si>
  <si>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</si>
  <si>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</si>
  <si>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</si>
  <si>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</si>
  <si>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</si>
  <si>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</si>
  <si>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</si>
  <si>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</si>
  <si>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</si>
  <si>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</si>
  <si>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</si>
  <si>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</si>
  <si>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</si>
  <si>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</si>
  <si>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</si>
  <si>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</si>
  <si>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</si>
  <si>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</si>
  <si>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</si>
  <si>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</si>
  <si>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</si>
  <si>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</si>
  <si>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</si>
  <si>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</si>
  <si>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</si>
  <si>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</si>
  <si>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</si>
  <si>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</si>
  <si>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</si>
  <si>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</si>
  <si>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</si>
  <si>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</si>
  <si>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</si>
  <si>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</si>
  <si>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</si>
  <si>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</si>
  <si>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</si>
  <si>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</si>
  <si>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</si>
  <si>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</si>
  <si>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</si>
  <si>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</si>
  <si>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</si>
  <si>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</si>
  <si>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</si>
  <si>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</si>
  <si>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</si>
  <si>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</si>
  <si>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</si>
  <si>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</si>
  <si>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</si>
  <si>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</si>
  <si>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</si>
  <si>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</si>
  <si>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</si>
  <si>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</si>
  <si>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</si>
  <si>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</si>
  <si>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</si>
  <si>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</si>
  <si>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</si>
  <si>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</si>
  <si>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</si>
  <si>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</si>
  <si>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</si>
  <si>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</si>
  <si>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</si>
  <si>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</si>
  <si>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</si>
  <si>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</si>
  <si>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</si>
  <si>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</si>
  <si>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</si>
  <si>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</si>
  <si>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</si>
  <si>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</si>
  <si>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</si>
  <si>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</si>
  <si>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</si>
  <si>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</si>
  <si>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</si>
  <si>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</si>
  <si>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</si>
  <si>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</si>
  <si>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</si>
  <si>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</si>
  <si>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</si>
  <si>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</si>
  <si>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</si>
  <si>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</si>
  <si>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</si>
  <si>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</si>
  <si>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</si>
  <si>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</si>
  <si>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</si>
  <si>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</si>
  <si>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</si>
  <si>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</si>
  <si>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</si>
  <si>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</si>
  <si>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</si>
  <si>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</si>
  <si>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</si>
  <si>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</si>
  <si>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</si>
  <si>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</si>
  <si>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</si>
  <si>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</si>
  <si>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</si>
  <si>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</si>
  <si>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</si>
  <si>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</si>
  <si>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</si>
  <si>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</si>
  <si>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</si>
  <si>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</si>
  <si>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</si>
  <si>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</si>
  <si>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</si>
  <si>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</si>
  <si>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</si>
  <si>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</si>
  <si>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</si>
  <si>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</si>
  <si>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</si>
  <si>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</si>
  <si>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</si>
  <si>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</si>
  <si>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</si>
  <si>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</si>
  <si>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</si>
  <si>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</si>
  <si>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</si>
  <si>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</si>
  <si>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</si>
  <si>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</si>
  <si>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</si>
  <si>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</si>
  <si>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</si>
  <si>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</si>
  <si>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</si>
  <si>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</si>
  <si>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</si>
  <si>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</si>
  <si>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</si>
  <si>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</si>
  <si>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</si>
  <si>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</si>
  <si>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</si>
  <si>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</si>
  <si>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</si>
  <si>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</si>
  <si>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</si>
  <si>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</si>
  <si>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</si>
  <si>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</si>
  <si>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</si>
  <si>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</si>
  <si>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</si>
  <si>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</si>
  <si>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</si>
  <si>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</si>
  <si>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</si>
  <si>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</si>
  <si>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</si>
  <si>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</si>
  <si>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</si>
  <si>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</si>
  <si>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</si>
  <si>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</si>
  <si>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</si>
  <si>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</si>
  <si>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</si>
  <si>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</si>
  <si>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</si>
  <si>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</si>
  <si>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</si>
  <si>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</si>
  <si>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</si>
  <si>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</si>
  <si>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</si>
  <si>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</si>
  <si>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</si>
  <si>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</si>
  <si>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</si>
  <si>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</si>
  <si>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</si>
  <si>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</si>
  <si>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</si>
  <si>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</si>
  <si>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</si>
  <si>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</si>
  <si>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</si>
  <si>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</si>
  <si>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</si>
  <si>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</si>
  <si>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</si>
  <si>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</si>
  <si>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</si>
  <si>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</si>
  <si>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</si>
  <si>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</si>
  <si>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</si>
  <si>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</si>
  <si>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</si>
  <si>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</si>
  <si>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</si>
  <si>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</si>
  <si>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</si>
  <si>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</si>
  <si>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</si>
  <si>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</si>
  <si>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</si>
  <si>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</si>
  <si>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</si>
  <si>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</si>
  <si>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</si>
  <si>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</si>
  <si>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</si>
  <si>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</si>
  <si>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</si>
  <si>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</si>
  <si>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</si>
  <si>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</si>
  <si>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</si>
  <si>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</si>
  <si>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</si>
  <si>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</si>
  <si>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</si>
  <si>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</si>
  <si>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</si>
  <si>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</si>
  <si>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</si>
  <si>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</si>
  <si>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</si>
  <si>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</si>
  <si>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</si>
  <si>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</si>
  <si>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</si>
  <si>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</si>
  <si>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</si>
  <si>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</si>
  <si>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</si>
  <si>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</si>
  <si>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</si>
  <si>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</si>
  <si>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</si>
  <si>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</si>
  <si>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</si>
  <si>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</si>
  <si>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</si>
  <si>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</si>
  <si>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</si>
  <si>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</si>
  <si>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</si>
  <si>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</si>
  <si>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</si>
  <si>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</si>
  <si>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</si>
  <si>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</si>
  <si>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</si>
  <si>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</si>
  <si>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</si>
  <si>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</si>
  <si>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</si>
  <si>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</si>
  <si>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</si>
  <si>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</si>
  <si>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</si>
  <si>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</si>
  <si>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</si>
  <si>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</si>
  <si>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</si>
  <si>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</si>
  <si>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</si>
  <si>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</si>
  <si>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</si>
  <si>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</si>
  <si>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</si>
  <si>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</si>
  <si>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</si>
  <si>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</si>
  <si>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</si>
  <si>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</si>
  <si>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</si>
  <si>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</si>
  <si>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</si>
  <si>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</si>
  <si>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</si>
  <si>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</si>
  <si>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</si>
  <si>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</si>
  <si>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</si>
  <si>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</si>
  <si>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</si>
  <si>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</si>
  <si>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</si>
  <si>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</si>
  <si>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</si>
  <si>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</si>
  <si>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</si>
  <si>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</si>
  <si>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</si>
  <si>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</si>
  <si>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</si>
  <si>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</si>
  <si>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</si>
  <si>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</si>
  <si>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</si>
  <si>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</si>
  <si>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</si>
  <si>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</si>
  <si>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</si>
  <si>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</si>
  <si>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</si>
  <si>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</si>
  <si>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</si>
  <si>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</si>
  <si>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</si>
  <si>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</si>
  <si>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</si>
  <si>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</si>
  <si>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</si>
  <si>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</si>
  <si>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</si>
  <si>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</si>
  <si>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</si>
  <si>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</si>
  <si>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</si>
  <si>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</si>
  <si>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</si>
  <si>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</si>
  <si>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</si>
  <si>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</si>
  <si>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</si>
  <si>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</si>
  <si>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</si>
  <si>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</si>
  <si>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</si>
  <si>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</si>
  <si>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</si>
  <si>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</si>
  <si>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</si>
  <si>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</si>
  <si>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</si>
  <si>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</si>
  <si>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</si>
  <si>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</si>
  <si>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</si>
  <si>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</si>
  <si>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</si>
  <si>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</si>
  <si>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</si>
  <si>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</si>
  <si>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</si>
  <si>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</si>
  <si>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</si>
  <si>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</si>
  <si>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</si>
  <si>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</si>
  <si>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</si>
  <si>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</si>
  <si>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</si>
  <si>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</si>
  <si>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</si>
  <si>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</si>
  <si>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</si>
  <si>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</si>
  <si>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</si>
  <si>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</si>
  <si>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</si>
  <si>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</si>
  <si>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</si>
  <si>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</si>
  <si>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</si>
  <si>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</si>
  <si>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</si>
  <si>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</si>
  <si>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</si>
  <si>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</si>
  <si>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</si>
  <si>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</si>
  <si>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</si>
  <si>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</si>
  <si>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</si>
  <si>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</si>
  <si>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</si>
  <si>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</si>
  <si>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</si>
  <si>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</si>
  <si>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</si>
  <si>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</si>
  <si>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</si>
  <si>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</si>
  <si>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</si>
  <si>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</si>
  <si>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</si>
  <si>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</si>
  <si>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</si>
  <si>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</si>
  <si>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</si>
  <si>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</si>
  <si>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</si>
  <si>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</si>
  <si>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</si>
  <si>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</si>
  <si>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</si>
  <si>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</si>
  <si>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</si>
  <si>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</si>
  <si>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</si>
  <si>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</si>
  <si>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</si>
  <si>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</si>
  <si>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</si>
  <si>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</si>
  <si>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</si>
  <si>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</si>
  <si>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</si>
  <si>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</si>
  <si>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</si>
  <si>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</si>
  <si>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</si>
  <si>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</si>
  <si>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</si>
  <si>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</si>
  <si>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</si>
  <si>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</si>
  <si>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</si>
  <si>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</si>
  <si>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</si>
  <si>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</si>
  <si>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</si>
  <si>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</si>
  <si>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</si>
  <si>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</si>
  <si>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</si>
  <si>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</si>
  <si>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</si>
  <si>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</si>
  <si>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</si>
  <si>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</si>
  <si>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</si>
  <si>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</si>
  <si>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</si>
  <si>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</si>
  <si>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</si>
  <si>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</si>
  <si>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</si>
  <si>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</si>
  <si>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</si>
  <si>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</si>
  <si>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</si>
  <si>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</si>
  <si>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</si>
  <si>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</si>
  <si>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</si>
  <si>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</si>
  <si>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</si>
  <si>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</si>
  <si>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</si>
  <si>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</si>
  <si>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</si>
  <si>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</si>
  <si>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</si>
  <si>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</si>
  <si>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</si>
  <si>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</si>
  <si>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</si>
  <si>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</si>
  <si>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</si>
  <si>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</si>
  <si>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</si>
  <si>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</si>
  <si>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</si>
  <si>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</si>
  <si>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</si>
  <si>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</si>
  <si>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</si>
  <si>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</si>
  <si>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</si>
  <si>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</si>
  <si>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</si>
  <si>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</si>
  <si>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</si>
  <si>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</si>
  <si>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</si>
  <si>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</si>
  <si>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</si>
  <si>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</si>
  <si>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</si>
  <si>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</si>
  <si>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</si>
  <si>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</si>
  <si>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</si>
  <si>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</si>
  <si>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</si>
  <si>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</si>
  <si>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</si>
  <si>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</si>
  <si>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</si>
  <si>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</si>
  <si>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</si>
  <si>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</si>
  <si>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</si>
  <si>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</si>
  <si>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</si>
  <si>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</si>
  <si>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</si>
  <si>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</si>
  <si>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</si>
  <si>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</si>
  <si>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</si>
  <si>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</si>
  <si>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</si>
  <si>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</si>
  <si>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</si>
  <si>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</si>
  <si>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</si>
  <si>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</si>
  <si>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</si>
  <si>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</si>
  <si>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</si>
  <si>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</si>
  <si>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</si>
  <si>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</si>
  <si>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</si>
  <si>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</si>
  <si>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</si>
  <si>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</si>
  <si>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</si>
  <si>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</si>
  <si>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</si>
  <si>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</si>
  <si>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</si>
  <si>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</si>
  <si>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</si>
  <si>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</si>
  <si>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</si>
  <si>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</si>
  <si>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</si>
  <si>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</si>
  <si>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</si>
  <si>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</si>
  <si>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</si>
  <si>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</si>
  <si>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</si>
  <si>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</si>
  <si>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</si>
  <si>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</si>
  <si>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</si>
  <si>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</si>
  <si>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</si>
  <si>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</si>
  <si>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</si>
  <si>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</si>
  <si>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</si>
  <si>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</si>
  <si>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</si>
  <si>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</si>
  <si>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</si>
  <si>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</si>
  <si>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</si>
  <si>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</si>
  <si>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</si>
  <si>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</si>
  <si>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</si>
  <si>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</si>
  <si>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</si>
  <si>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</si>
  <si>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</si>
  <si>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</si>
  <si>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</si>
  <si>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</si>
  <si>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</si>
  <si>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</si>
  <si>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</si>
  <si>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</si>
  <si>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</si>
  <si>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</si>
  <si>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</si>
  <si>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</si>
  <si>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</si>
  <si>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</si>
  <si>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</si>
  <si>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</si>
  <si>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</si>
  <si>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</si>
  <si>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</si>
  <si>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</si>
  <si>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</si>
  <si>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</si>
  <si>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</si>
  <si>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</si>
  <si>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</si>
  <si>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</si>
  <si>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</si>
  <si>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</si>
  <si>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</si>
  <si>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</si>
  <si>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</si>
  <si>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</si>
  <si>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</si>
  <si>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</si>
  <si>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</si>
  <si>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</si>
  <si>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</si>
  <si>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</si>
  <si>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</si>
  <si>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</si>
  <si>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</si>
  <si>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</si>
  <si>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</si>
  <si>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</si>
  <si>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</si>
  <si>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</si>
  <si>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</si>
  <si>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</si>
  <si>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</si>
  <si>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</si>
  <si>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</si>
  <si>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</si>
  <si>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</si>
  <si>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</si>
  <si>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</si>
  <si>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</si>
  <si>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</si>
  <si>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</si>
  <si>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</si>
  <si>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</si>
  <si>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</si>
  <si>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</si>
  <si>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</si>
  <si>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</si>
  <si>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</si>
  <si>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</si>
  <si>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</si>
  <si>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</si>
  <si>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</si>
  <si>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</si>
  <si>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</si>
  <si>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</si>
  <si>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</si>
  <si>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</si>
  <si>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</si>
  <si>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</si>
  <si>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</si>
  <si>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</si>
  <si>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</si>
  <si>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</si>
  <si>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</si>
  <si>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</si>
  <si>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</si>
  <si>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</si>
  <si>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</si>
  <si>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</si>
  <si>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</si>
  <si>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</si>
  <si>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</si>
  <si>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</si>
  <si>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</si>
  <si>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</si>
  <si>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</si>
  <si>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</si>
  <si>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</si>
  <si>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</si>
  <si>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</si>
  <si>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</si>
  <si>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</si>
  <si>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</si>
  <si>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</si>
  <si>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</si>
  <si>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</si>
  <si>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</si>
  <si>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</si>
  <si>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</si>
  <si>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</si>
  <si>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</si>
  <si>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</si>
  <si>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</si>
  <si>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</si>
  <si>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</si>
  <si>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</si>
  <si>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</si>
  <si>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</si>
  <si>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</si>
  <si>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</si>
  <si>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</si>
  <si>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</si>
  <si>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</si>
  <si>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</si>
  <si>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</si>
  <si>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</si>
  <si>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</si>
  <si>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</si>
  <si>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</si>
  <si>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</si>
  <si>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</si>
  <si>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</si>
  <si>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</si>
  <si>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</si>
  <si>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</si>
  <si>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</si>
  <si>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</si>
  <si>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</si>
  <si>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</si>
  <si>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</si>
  <si>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</si>
  <si>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</si>
  <si>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</si>
  <si>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</si>
  <si>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</si>
  <si>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</si>
  <si>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</si>
  <si>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</si>
  <si>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</si>
  <si>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</si>
  <si>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</si>
  <si>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</si>
  <si>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</si>
  <si>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</si>
  <si>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</si>
  <si>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</si>
  <si>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</si>
  <si>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</si>
  <si>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</si>
  <si>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</si>
  <si>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</si>
  <si>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</si>
  <si>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</si>
  <si>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</si>
  <si>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</si>
  <si>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</si>
  <si>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</si>
  <si>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</si>
  <si>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</si>
  <si>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</si>
  <si>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</si>
  <si>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</si>
  <si>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</si>
  <si>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</si>
  <si>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</si>
  <si>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</si>
  <si>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</si>
  <si>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</si>
  <si>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</si>
  <si>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</si>
  <si>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</si>
  <si>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</si>
  <si>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</si>
  <si>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</si>
  <si>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</si>
  <si>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</si>
  <si>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</si>
  <si>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</si>
  <si>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</si>
  <si>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</si>
  <si>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</si>
  <si>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</si>
  <si>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</si>
  <si>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</si>
  <si>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</si>
  <si>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</si>
  <si>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</si>
  <si>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</si>
  <si>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</si>
  <si>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</si>
  <si>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</si>
  <si>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</si>
  <si>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</si>
  <si>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</si>
  <si>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</si>
  <si>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</si>
  <si>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</si>
  <si>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</si>
  <si>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</si>
  <si>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</si>
  <si>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</si>
  <si>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</si>
  <si>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</si>
  <si>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</si>
  <si>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</si>
  <si>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</si>
  <si>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</si>
  <si>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</si>
  <si>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</si>
  <si>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</si>
  <si>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</si>
  <si>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</si>
  <si>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</si>
  <si>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</si>
  <si>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</si>
  <si>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</si>
  <si>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</si>
  <si>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</si>
  <si>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</si>
  <si>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</si>
  <si>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</si>
  <si>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</si>
  <si>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</si>
  <si>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</si>
  <si>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</si>
  <si>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</si>
  <si>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</si>
  <si>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</si>
  <si>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</si>
  <si>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</si>
  <si>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</si>
  <si>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</si>
  <si>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</si>
  <si>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</si>
  <si>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</si>
  <si>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</si>
  <si>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</si>
  <si>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</si>
  <si>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</si>
  <si>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</si>
  <si>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</si>
  <si>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</si>
  <si>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</si>
  <si>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</si>
  <si>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</si>
  <si>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</si>
  <si>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</si>
  <si>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</si>
  <si>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</si>
  <si>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</si>
  <si>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</si>
  <si>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</si>
  <si>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</si>
  <si>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</si>
  <si>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</si>
  <si>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</si>
  <si>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</si>
  <si>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</si>
  <si>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</si>
  <si>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</si>
  <si>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</si>
  <si>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</si>
  <si>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</si>
  <si>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</si>
  <si>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</si>
  <si>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</si>
  <si>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</si>
  <si>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</si>
  <si>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</si>
  <si>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</si>
  <si>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</si>
  <si>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</si>
  <si>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</si>
  <si>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</si>
  <si>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</si>
  <si>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</si>
  <si>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</si>
  <si>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</si>
  <si>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</si>
  <si>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</si>
  <si>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</si>
  <si>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</si>
  <si>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</si>
  <si>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</si>
  <si>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</si>
  <si>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</si>
  <si>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</si>
  <si>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</si>
  <si>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</si>
  <si>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</si>
  <si>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</si>
  <si>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</si>
  <si>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</si>
  <si>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</si>
  <si>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</si>
  <si>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</si>
  <si>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</si>
  <si>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</si>
  <si>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</si>
  <si>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</si>
  <si>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</si>
  <si>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</si>
  <si>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</si>
  <si>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</si>
  <si>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</si>
  <si>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</si>
  <si>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</si>
  <si>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</si>
  <si>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</si>
  <si>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</si>
  <si>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</si>
  <si>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</si>
  <si>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</si>
  <si>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</si>
  <si>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</si>
  <si>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</si>
  <si>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</si>
  <si>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</si>
  <si>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</si>
  <si>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</si>
  <si>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</si>
  <si>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</si>
  <si>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</si>
  <si>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</si>
  <si>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</si>
  <si>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</si>
  <si>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</si>
  <si>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</si>
  <si>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</si>
  <si>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</si>
  <si>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</si>
  <si>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</si>
  <si>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</si>
  <si>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</si>
  <si>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</si>
  <si>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</si>
  <si>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</si>
  <si>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</si>
  <si>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</si>
  <si>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</si>
  <si>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</si>
  <si>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</si>
  <si>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</si>
  <si>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</si>
  <si>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</si>
  <si>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</si>
  <si>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</si>
  <si>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</si>
  <si>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</si>
  <si>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</si>
  <si>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</si>
  <si>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</si>
  <si>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</si>
  <si>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</si>
  <si>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</si>
  <si>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</si>
  <si>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</si>
  <si>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</si>
  <si>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</si>
  <si>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</si>
  <si>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</si>
  <si>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</si>
  <si>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</si>
  <si>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</si>
  <si>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</si>
  <si>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</si>
  <si>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</si>
  <si>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</si>
  <si>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</si>
  <si>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</si>
  <si>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</si>
  <si>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</si>
  <si>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</si>
  <si>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</si>
  <si>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</si>
  <si>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</si>
  <si>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</si>
  <si>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</si>
  <si>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</si>
  <si>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</si>
  <si>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</si>
  <si>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</si>
  <si>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</si>
  <si>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</si>
  <si>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</si>
  <si>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</si>
  <si>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</si>
  <si>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</si>
  <si>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</si>
  <si>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</si>
  <si>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</si>
  <si>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</si>
  <si>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</si>
  <si>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</si>
  <si>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</si>
  <si>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</si>
  <si>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</si>
  <si>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</si>
  <si>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</si>
  <si>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</si>
  <si>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</si>
  <si>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</si>
  <si>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</si>
  <si>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</si>
  <si>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</si>
  <si>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</si>
  <si>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</si>
  <si>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</si>
  <si>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</si>
  <si>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</si>
  <si>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</si>
  <si>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</si>
  <si>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</si>
  <si>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</si>
  <si>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</si>
  <si>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</si>
  <si>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</si>
  <si>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</si>
  <si>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</si>
  <si>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</si>
  <si>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</si>
  <si>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</si>
  <si>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</si>
  <si>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</si>
  <si>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</si>
  <si>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</si>
  <si>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</si>
  <si>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</si>
  <si>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</si>
  <si>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</si>
  <si>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</si>
  <si>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</si>
  <si>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</si>
  <si>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</si>
  <si>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</si>
  <si>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</si>
  <si>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</si>
  <si>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</si>
  <si>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</si>
  <si>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</si>
  <si>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</si>
  <si>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</si>
  <si>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</si>
  <si>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</si>
  <si>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</si>
  <si>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</si>
  <si>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</si>
  <si>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</si>
  <si>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</si>
  <si>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</si>
  <si>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</si>
  <si>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</si>
  <si>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</si>
  <si>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</si>
  <si>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</si>
  <si>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</si>
  <si>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</si>
  <si>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</si>
  <si>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</si>
  <si>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</si>
  <si>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</si>
  <si>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</si>
  <si>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</si>
  <si>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</si>
  <si>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</si>
  <si>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</si>
  <si>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</si>
  <si>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</si>
  <si>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</si>
  <si>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</si>
  <si>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</si>
  <si>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</si>
  <si>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</si>
  <si>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</si>
  <si>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</si>
  <si>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</si>
  <si>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</si>
  <si>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</si>
  <si>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</si>
  <si>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</si>
  <si>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</si>
  <si>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</si>
  <si>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</si>
  <si>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</si>
  <si>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</si>
  <si>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</si>
  <si>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</si>
  <si>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</si>
  <si>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</si>
  <si>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</si>
  <si>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</si>
  <si>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</si>
  <si>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</si>
  <si>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</si>
  <si>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</si>
  <si>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</si>
  <si>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</si>
  <si>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</si>
  <si>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</si>
  <si>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</si>
  <si>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</si>
  <si>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</si>
  <si>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</si>
  <si>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</si>
  <si>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</si>
  <si>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</si>
  <si>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</si>
  <si>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</si>
  <si>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</si>
  <si>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</si>
  <si>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</si>
  <si>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</si>
  <si>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</si>
  <si>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</si>
  <si>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</si>
  <si>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</si>
  <si>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</si>
  <si>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</si>
  <si>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</si>
  <si>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</si>
  <si>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</si>
  <si>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</si>
  <si>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</si>
  <si>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</si>
  <si>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</si>
  <si>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</si>
  <si>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</si>
  <si>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</si>
  <si>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</si>
  <si>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</si>
  <si>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</si>
  <si>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</si>
  <si>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</si>
  <si>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</si>
  <si>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</si>
  <si>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</si>
  <si>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</si>
  <si>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</si>
  <si>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</si>
  <si>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</si>
  <si>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</si>
  <si>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</si>
  <si>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</si>
  <si>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</si>
  <si>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</si>
  <si>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</si>
  <si>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</si>
  <si>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</si>
  <si>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</si>
  <si>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</si>
  <si>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</si>
  <si>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</si>
  <si>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</si>
  <si>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</si>
  <si>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</si>
  <si>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</si>
  <si>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</si>
  <si>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</si>
  <si>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</si>
  <si>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</si>
  <si>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</si>
  <si>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</si>
  <si>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</si>
  <si>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</si>
  <si>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</si>
  <si>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</si>
  <si>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</si>
  <si>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</si>
  <si>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</si>
  <si>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</si>
  <si>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</si>
  <si>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</si>
  <si>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</si>
  <si>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</si>
  <si>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</si>
  <si>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</si>
  <si>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</si>
  <si>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</si>
  <si>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</si>
  <si>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</si>
  <si>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</si>
  <si>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</si>
  <si>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</si>
  <si>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</si>
  <si>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</si>
  <si>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</si>
  <si>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</si>
  <si>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</si>
  <si>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</si>
  <si>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</si>
  <si>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</si>
  <si>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</si>
  <si>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</si>
  <si>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</si>
  <si>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</si>
  <si>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</si>
  <si>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</si>
  <si>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</si>
  <si>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</si>
  <si>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</si>
  <si>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</si>
  <si>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</si>
  <si>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</si>
  <si>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</si>
  <si>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</si>
  <si>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</si>
  <si>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</si>
  <si>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</si>
  <si>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</si>
  <si>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</si>
  <si>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</si>
  <si>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</si>
  <si>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</si>
  <si>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</si>
  <si>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</si>
  <si>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</si>
  <si>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</si>
  <si>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</si>
  <si>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</si>
  <si>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</si>
  <si>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</si>
  <si>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</si>
  <si>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</si>
  <si>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</si>
  <si>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</si>
  <si>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</si>
  <si>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</si>
  <si>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</si>
  <si>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</si>
  <si>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</si>
  <si>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</si>
  <si>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</si>
  <si>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</si>
  <si>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</si>
  <si>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</si>
  <si>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</si>
  <si>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</si>
  <si>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</si>
  <si>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</si>
  <si>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</si>
  <si>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</si>
  <si>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</si>
  <si>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</si>
  <si>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</si>
  <si>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</si>
  <si>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</si>
  <si>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</si>
  <si>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</si>
  <si>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</si>
  <si>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</si>
  <si>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</si>
  <si>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</si>
  <si>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</si>
  <si>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</si>
  <si>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</si>
  <si>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</si>
  <si>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</si>
  <si>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</si>
  <si>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</si>
  <si>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</si>
  <si>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</si>
  <si>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</si>
  <si>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</si>
  <si>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</si>
  <si>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</si>
  <si>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</si>
  <si>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</si>
  <si>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</si>
  <si>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</si>
  <si>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</si>
  <si>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</si>
  <si>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</si>
  <si>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</si>
  <si>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</si>
  <si>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</si>
  <si>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</si>
  <si>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</si>
  <si>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</si>
  <si>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</si>
  <si>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</si>
  <si>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</si>
  <si>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</si>
  <si>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</si>
  <si>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</si>
  <si>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</si>
  <si>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</si>
  <si>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</si>
  <si>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</si>
  <si>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</si>
  <si>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</si>
  <si>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</si>
  <si>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</si>
  <si>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</si>
  <si>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</si>
  <si>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</si>
  <si>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</si>
  <si>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</si>
  <si>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</si>
  <si>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</si>
  <si>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</si>
  <si>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</si>
  <si>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</si>
  <si>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</si>
  <si>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</si>
  <si>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</si>
  <si>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</si>
  <si>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</si>
  <si>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</si>
  <si>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</si>
  <si>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</si>
  <si>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</si>
  <si>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</si>
  <si>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</si>
  <si>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</si>
  <si>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</si>
  <si>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</si>
  <si>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</si>
  <si>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</si>
  <si>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</si>
  <si>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</si>
  <si>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</si>
  <si>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</si>
  <si>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</si>
  <si>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</si>
  <si>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</si>
  <si>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</si>
  <si>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</si>
  <si>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</si>
  <si>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</si>
  <si>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</si>
  <si>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</si>
  <si>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</si>
  <si>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</si>
  <si>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</si>
  <si>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</si>
  <si>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</si>
  <si>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</si>
  <si>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</si>
  <si>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</si>
  <si>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</si>
  <si>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</si>
  <si>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</si>
  <si>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</si>
  <si>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</si>
  <si>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</si>
  <si>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</si>
  <si>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</si>
  <si>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</si>
  <si>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</si>
  <si>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</si>
  <si>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</si>
  <si>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</si>
  <si>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</si>
  <si>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</si>
  <si>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</si>
  <si>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</si>
  <si>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</si>
  <si>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</si>
  <si>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</si>
  <si>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</si>
  <si>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</si>
  <si>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</si>
  <si>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</si>
  <si>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</si>
  <si>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</si>
  <si>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</si>
  <si>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</si>
  <si>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</si>
  <si>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</si>
  <si>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</si>
  <si>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</si>
  <si>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</si>
  <si>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</si>
  <si>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</si>
  <si>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</si>
  <si>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</si>
  <si>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</si>
  <si>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</si>
  <si>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</si>
  <si>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</si>
  <si>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</si>
  <si>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</si>
  <si>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</si>
  <si>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</si>
  <si>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</si>
  <si>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</si>
  <si>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</si>
  <si>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</si>
  <si>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</si>
  <si>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</si>
  <si>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</si>
  <si>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</si>
  <si>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</si>
  <si>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</si>
  <si>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</si>
  <si>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</si>
  <si>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</si>
  <si>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</si>
  <si>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</si>
  <si>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</si>
  <si>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</si>
  <si>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</si>
  <si>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</si>
  <si>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</si>
  <si>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</si>
  <si>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</si>
  <si>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</si>
  <si>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</si>
  <si>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</si>
  <si>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</si>
  <si>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</si>
  <si>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</si>
  <si>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</si>
  <si>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</si>
  <si>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</si>
  <si>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</si>
  <si>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</si>
  <si>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</si>
  <si>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</si>
  <si>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</si>
  <si>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</si>
  <si>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</si>
  <si>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</si>
  <si>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</si>
  <si>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</si>
  <si>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</si>
  <si>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</si>
  <si>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</si>
  <si>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</si>
  <si>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</si>
  <si>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</si>
  <si>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</si>
  <si>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</si>
  <si>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</si>
  <si>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</si>
  <si>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</si>
  <si>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</si>
  <si>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</si>
  <si>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</si>
  <si>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</si>
  <si>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</si>
  <si>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</si>
  <si>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</si>
  <si>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</si>
  <si>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</si>
  <si>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</si>
  <si>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</si>
  <si>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</si>
  <si>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</si>
  <si>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</si>
  <si>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</si>
  <si>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</si>
  <si>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</si>
  <si>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</si>
  <si>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</si>
  <si>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</si>
  <si>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</si>
  <si>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</si>
  <si>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</si>
  <si>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</si>
  <si>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</si>
  <si>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</si>
  <si>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</si>
  <si>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</si>
  <si>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</si>
  <si>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</si>
  <si>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</si>
  <si>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</si>
  <si>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</si>
  <si>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</si>
  <si>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</si>
  <si>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</si>
  <si>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</si>
  <si>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</si>
  <si>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</si>
  <si>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</si>
  <si>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</si>
  <si>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</si>
  <si>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</si>
  <si>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</si>
  <si>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</si>
  <si>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</si>
  <si>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</si>
  <si>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</si>
  <si>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</si>
  <si>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</si>
  <si>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</si>
  <si>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</si>
  <si>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</si>
  <si>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</si>
  <si>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</si>
  <si>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</si>
  <si>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</si>
  <si>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</si>
  <si>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</si>
  <si>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</si>
  <si>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</si>
  <si>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</si>
  <si>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</si>
  <si>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</si>
  <si>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</si>
  <si>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</si>
  <si>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</si>
  <si>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</si>
  <si>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</si>
  <si>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</si>
  <si>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</si>
  <si>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</si>
  <si>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</si>
  <si>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</si>
  <si>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</si>
  <si>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</si>
  <si>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</si>
  <si>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</si>
  <si>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</si>
  <si>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</si>
  <si>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</si>
  <si>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</si>
  <si>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</si>
  <si>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</si>
  <si>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</si>
  <si>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</si>
  <si>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</si>
  <si>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</si>
  <si>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</si>
  <si>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</si>
  <si>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</si>
  <si>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</si>
  <si>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</si>
  <si>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</si>
  <si>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</si>
  <si>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</si>
  <si>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</si>
  <si>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</si>
  <si>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</si>
  <si>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</si>
  <si>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</si>
  <si>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</si>
  <si>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</si>
  <si>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</si>
  <si>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</si>
  <si>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</si>
  <si>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</si>
  <si>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</si>
  <si>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</si>
  <si>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</si>
  <si>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</si>
  <si>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</si>
  <si>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</si>
  <si>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</si>
  <si>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</si>
  <si>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</si>
  <si>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</si>
  <si>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</si>
  <si>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</si>
  <si>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</si>
  <si>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</si>
  <si>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</si>
  <si>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</si>
  <si>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</si>
  <si>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</si>
  <si>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</si>
  <si>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</si>
  <si>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</si>
  <si>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</si>
  <si>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</si>
  <si>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</si>
  <si>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</si>
  <si>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</si>
  <si>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</si>
  <si>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</si>
  <si>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</si>
  <si>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</si>
  <si>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</si>
  <si>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</si>
  <si>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</si>
  <si>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</si>
  <si>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</si>
  <si>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</si>
  <si>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</si>
  <si>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</si>
  <si>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</si>
  <si>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</si>
  <si>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</si>
  <si>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</si>
  <si>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</si>
  <si>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</si>
  <si>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</si>
  <si>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</si>
  <si>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</si>
  <si>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</si>
  <si>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</si>
  <si>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</si>
  <si>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</si>
  <si>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</si>
  <si>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</si>
  <si>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</si>
  <si>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</si>
  <si>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</si>
  <si>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</si>
  <si>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</si>
  <si>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</si>
  <si>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</si>
  <si>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</si>
  <si>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</si>
  <si>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</si>
  <si>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</si>
  <si>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</si>
  <si>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</si>
  <si>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</si>
  <si>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</si>
  <si>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</si>
  <si>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</si>
  <si>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</si>
  <si>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</si>
  <si>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</si>
  <si>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</si>
  <si>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</si>
  <si>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</si>
  <si>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</si>
  <si>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</si>
  <si>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</si>
  <si>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</si>
  <si>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</si>
  <si>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</si>
  <si>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</si>
  <si>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</si>
  <si>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</si>
  <si>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</si>
  <si>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</si>
  <si>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</si>
  <si>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</si>
  <si>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</si>
  <si>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</si>
  <si>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</si>
  <si>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</si>
  <si>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</si>
  <si>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</si>
  <si>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</si>
  <si>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</si>
  <si>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</si>
  <si>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</si>
  <si>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</si>
  <si>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</si>
  <si>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</si>
  <si>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</si>
  <si>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</si>
  <si>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</si>
  <si>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</si>
  <si>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</si>
  <si>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</si>
  <si>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</si>
  <si>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</si>
  <si>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</si>
  <si>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</si>
  <si>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</si>
  <si>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</si>
  <si>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</si>
  <si>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</si>
  <si>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</si>
  <si>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</si>
  <si>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</si>
  <si>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</si>
  <si>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</si>
  <si>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</si>
  <si>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</si>
  <si>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</si>
  <si>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</si>
  <si>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</si>
  <si>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</si>
  <si>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</si>
  <si>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</si>
  <si>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</si>
  <si>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</si>
  <si>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</si>
  <si>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</si>
  <si>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</si>
  <si>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</si>
  <si>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</si>
  <si>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</si>
  <si>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</si>
  <si>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</si>
  <si>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</si>
  <si>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</si>
  <si>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</si>
  <si>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</si>
  <si>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</si>
  <si>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</si>
  <si>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</si>
  <si>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</si>
  <si>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</si>
  <si>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</si>
  <si>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</si>
  <si>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</si>
  <si>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</si>
  <si>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</si>
  <si>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</si>
  <si>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</si>
  <si>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</si>
  <si>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</si>
  <si>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</si>
  <si>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</si>
  <si>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</si>
  <si>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</si>
  <si>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</si>
  <si>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</si>
  <si>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</si>
  <si>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</si>
  <si>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</si>
  <si>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</si>
  <si>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</si>
  <si>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</si>
  <si>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</si>
  <si>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</si>
  <si>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</si>
  <si>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</si>
  <si>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</si>
  <si>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</si>
  <si>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</si>
  <si>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</si>
  <si>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</si>
  <si>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</si>
  <si>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</si>
  <si>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</si>
  <si>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</si>
  <si>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</si>
  <si>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</si>
  <si>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</si>
  <si>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</si>
  <si>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</si>
  <si>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</si>
  <si>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</si>
  <si>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</si>
  <si>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</si>
  <si>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</si>
  <si>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</si>
  <si>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</si>
  <si>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</si>
  <si>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</si>
  <si>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</si>
  <si>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</si>
  <si>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</si>
  <si>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</si>
  <si>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</si>
  <si>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</si>
  <si>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</si>
  <si>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</si>
  <si>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</si>
  <si>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</si>
  <si>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</si>
  <si>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</si>
  <si>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</si>
  <si>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</si>
  <si>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</si>
  <si>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</si>
  <si>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</si>
  <si>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</si>
  <si>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</si>
  <si>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</si>
  <si>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</si>
  <si>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</si>
  <si>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</si>
  <si>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</si>
  <si>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</si>
  <si>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</si>
  <si>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</si>
  <si>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</si>
  <si>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</si>
  <si>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</si>
  <si>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</si>
  <si>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</si>
  <si>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</si>
  <si>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</si>
  <si>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</si>
  <si>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</si>
  <si>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</si>
  <si>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</si>
  <si>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</si>
  <si>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</si>
  <si>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</si>
  <si>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</si>
  <si>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</si>
  <si>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</si>
  <si>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</si>
  <si>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</si>
  <si>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</si>
  <si>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</si>
  <si>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</si>
  <si>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</si>
  <si>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</si>
  <si>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</si>
  <si>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</si>
  <si>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</si>
  <si>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</si>
  <si>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</si>
  <si>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</si>
  <si>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</si>
  <si>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</si>
  <si>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</si>
  <si>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</si>
  <si>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</si>
  <si>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</si>
  <si>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</si>
  <si>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</si>
  <si>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</si>
  <si>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</si>
  <si>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</si>
  <si>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</si>
  <si>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</si>
  <si>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</si>
  <si>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</si>
  <si>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</si>
  <si>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</si>
  <si>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</si>
  <si>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</si>
  <si>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</si>
  <si>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</si>
  <si>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</si>
  <si>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</si>
  <si>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</si>
  <si>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</si>
  <si>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</si>
  <si>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</si>
  <si>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</si>
  <si>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</si>
  <si>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</si>
  <si>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</si>
  <si>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</si>
  <si>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</si>
  <si>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</si>
  <si>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</si>
  <si>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</si>
  <si>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</si>
  <si>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</si>
  <si>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</si>
  <si>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</si>
  <si>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</si>
  <si>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</si>
  <si>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</si>
  <si>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</si>
  <si>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</si>
  <si>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</si>
  <si>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</si>
  <si>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</si>
  <si>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</si>
  <si>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</si>
  <si>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</si>
  <si>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</si>
  <si>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</si>
  <si>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</si>
  <si>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</si>
  <si>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</si>
  <si>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</si>
  <si>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</si>
  <si>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</si>
  <si>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</si>
  <si>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</si>
  <si>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</si>
  <si>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</si>
  <si>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</si>
  <si>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</si>
  <si>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</si>
  <si>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</si>
  <si>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</si>
  <si>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</si>
  <si>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</si>
  <si>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</si>
  <si>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</si>
  <si>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</si>
  <si>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</si>
  <si>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</si>
  <si>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</si>
  <si>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</si>
  <si>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</si>
  <si>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</si>
  <si>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</si>
  <si>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</si>
  <si>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</si>
  <si>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</si>
  <si>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</si>
  <si>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</si>
  <si>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</si>
  <si>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</si>
  <si>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</si>
  <si>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</si>
  <si>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</si>
  <si>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</si>
  <si>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</si>
  <si>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</si>
  <si>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</si>
  <si>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</si>
  <si>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</si>
  <si>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</si>
  <si>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</si>
  <si>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</si>
  <si>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</si>
  <si>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</si>
  <si>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</si>
  <si>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</si>
  <si>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</si>
  <si>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</si>
  <si>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</si>
  <si>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</si>
  <si>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</si>
  <si>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</si>
  <si>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</si>
  <si>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</si>
  <si>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</si>
  <si>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</si>
  <si>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</si>
  <si>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</si>
  <si>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</si>
  <si>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</si>
  <si>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</si>
  <si>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</si>
  <si>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</si>
  <si>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</si>
  <si>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</si>
  <si>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</si>
  <si>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</si>
  <si>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</si>
  <si>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</si>
  <si>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</si>
  <si>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</si>
  <si>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</si>
  <si>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</si>
  <si>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</si>
  <si>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</si>
  <si>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</si>
  <si>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</si>
  <si>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</si>
  <si>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</si>
  <si>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</si>
  <si>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</si>
  <si>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</si>
  <si>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</si>
  <si>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</si>
  <si>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</si>
  <si>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</si>
  <si>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</si>
  <si>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</si>
  <si>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</si>
  <si>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</si>
  <si>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</si>
  <si>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</si>
  <si>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</si>
  <si>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</si>
  <si>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</si>
  <si>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</si>
  <si>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</si>
  <si>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</si>
  <si>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</si>
  <si>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</si>
  <si>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</si>
  <si>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</si>
  <si>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</si>
  <si>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</si>
  <si>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</si>
  <si>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</si>
  <si>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</si>
  <si>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</si>
  <si>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</si>
  <si>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</si>
  <si>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</si>
  <si>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</si>
  <si>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</si>
  <si>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</si>
  <si>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</si>
  <si>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</si>
  <si>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</si>
  <si>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</si>
  <si>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</si>
  <si>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</si>
  <si>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</si>
  <si>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</si>
  <si>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</si>
  <si>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</si>
  <si>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</si>
  <si>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</si>
  <si>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</si>
  <si>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</si>
  <si>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</si>
  <si>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</si>
  <si>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</si>
  <si>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</si>
  <si>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</si>
  <si>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</si>
  <si>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</si>
  <si>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</si>
  <si>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</si>
  <si>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</si>
  <si>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</si>
  <si>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</si>
  <si>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</si>
  <si>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</si>
  <si>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</si>
  <si>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</si>
  <si>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</si>
  <si>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</si>
  <si>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</si>
  <si>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</si>
  <si>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</si>
  <si>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</si>
  <si>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</si>
  <si>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</si>
  <si>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</si>
  <si>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</si>
  <si>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</si>
  <si>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</si>
  <si>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</si>
  <si>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</si>
  <si>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</si>
  <si>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</si>
  <si>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</si>
  <si>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</si>
  <si>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</si>
  <si>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</si>
  <si>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</si>
  <si>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</si>
  <si>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</si>
  <si>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</si>
  <si>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</si>
  <si>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</si>
  <si>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</si>
  <si>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</si>
  <si>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</si>
  <si>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</si>
  <si>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</si>
  <si>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</si>
  <si>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</si>
  <si>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</si>
  <si>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</si>
  <si>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</si>
  <si>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</si>
  <si>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</si>
  <si>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</si>
  <si>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</si>
  <si>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</si>
  <si>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</si>
  <si>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</si>
  <si>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</si>
  <si>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</si>
  <si>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</si>
  <si>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</si>
  <si>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</si>
  <si>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</si>
  <si>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</si>
  <si>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</si>
  <si>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</si>
  <si>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</si>
  <si>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</si>
  <si>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</si>
  <si>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</si>
  <si>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</si>
  <si>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</si>
  <si>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</si>
  <si>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</si>
  <si>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</si>
  <si>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</si>
  <si>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</si>
  <si>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</si>
  <si>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</si>
  <si>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</si>
  <si>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</si>
  <si>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</si>
  <si>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</si>
  <si>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</si>
  <si>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</si>
  <si>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</si>
  <si>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</si>
  <si>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</si>
  <si>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</si>
  <si>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</si>
  <si>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</si>
  <si>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</si>
  <si>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</si>
  <si>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</si>
  <si>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</si>
  <si>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</si>
  <si>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</si>
  <si>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</si>
  <si>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</si>
  <si>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</si>
  <si>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</si>
  <si>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</si>
  <si>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</si>
  <si>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</si>
  <si>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</si>
  <si>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</si>
  <si>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</si>
  <si>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</si>
  <si>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</si>
  <si>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</si>
  <si>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</si>
  <si>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</si>
  <si>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</si>
  <si>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</si>
  <si>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</si>
  <si>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</si>
  <si>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</si>
  <si>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</si>
  <si>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</si>
  <si>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</si>
  <si>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</si>
  <si>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</si>
  <si>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</si>
  <si>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</si>
  <si>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</si>
  <si>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</si>
  <si>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</si>
  <si>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</si>
  <si>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</si>
  <si>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</si>
  <si>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</si>
  <si>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</si>
  <si>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</si>
  <si>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</si>
  <si>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</si>
  <si>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</si>
  <si>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</si>
  <si>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</si>
  <si>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</si>
  <si>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</si>
  <si>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</si>
  <si>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</si>
  <si>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</si>
  <si>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</si>
  <si>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</si>
  <si>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</si>
  <si>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</si>
  <si>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</si>
  <si>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</si>
  <si>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</si>
  <si>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</si>
  <si>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</si>
  <si>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</si>
  <si>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</si>
  <si>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</si>
  <si>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</si>
  <si>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</si>
  <si>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</si>
  <si>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</si>
  <si>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</si>
  <si>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</si>
  <si>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</si>
  <si>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</si>
  <si>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</si>
  <si>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</si>
  <si>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</si>
  <si>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</si>
  <si>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</si>
  <si>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</si>
  <si>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</si>
  <si>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</si>
  <si>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</si>
  <si>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</si>
  <si>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</si>
  <si>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</si>
  <si>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</si>
  <si>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</si>
  <si>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</si>
  <si>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</si>
  <si>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</si>
  <si>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</si>
  <si>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</si>
  <si>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</si>
  <si>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</si>
  <si>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</si>
  <si>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</si>
  <si>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</si>
  <si>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</si>
  <si>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</si>
  <si>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</si>
  <si>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</si>
  <si>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</si>
  <si>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</si>
  <si>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</si>
  <si>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</si>
  <si>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</si>
  <si>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</si>
  <si>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</si>
  <si>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</si>
  <si>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</si>
  <si>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</si>
  <si>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</si>
  <si>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</si>
  <si>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</si>
  <si>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</si>
  <si>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</si>
  <si>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</si>
  <si>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</si>
  <si>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</si>
  <si>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</si>
  <si>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</si>
  <si>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</si>
  <si>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</si>
  <si>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</si>
  <si>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</si>
  <si>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</si>
  <si>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</si>
  <si>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</si>
  <si>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</si>
  <si>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</si>
  <si>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</si>
  <si>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</si>
  <si>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</si>
  <si>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</si>
  <si>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</si>
  <si>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</si>
  <si>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</si>
  <si>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</si>
  <si>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</si>
  <si>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</si>
  <si>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</si>
  <si>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</si>
  <si>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</si>
  <si>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</si>
  <si>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</si>
  <si>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</si>
  <si>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</si>
  <si>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</si>
  <si>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</si>
  <si>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</si>
  <si>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</si>
  <si>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</si>
  <si>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</si>
  <si>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</si>
  <si>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</si>
  <si>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</si>
  <si>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</si>
  <si>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</si>
  <si>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</si>
  <si>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</si>
  <si>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</si>
  <si>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</si>
  <si>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</si>
  <si>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</si>
  <si>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</si>
  <si>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</si>
  <si>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</si>
  <si>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</si>
  <si>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</si>
  <si>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</si>
  <si>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</si>
  <si>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</si>
  <si>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</si>
  <si>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</si>
  <si>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</si>
  <si>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</si>
  <si>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</si>
  <si>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</si>
  <si>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</si>
  <si>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</si>
  <si>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</si>
  <si>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</si>
  <si>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</si>
  <si>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</si>
  <si>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</si>
  <si>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</si>
  <si>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</si>
  <si>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</si>
  <si>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</si>
  <si>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</si>
  <si>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</si>
  <si>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</si>
  <si>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</si>
  <si>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</si>
  <si>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</si>
  <si>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</si>
  <si>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</si>
  <si>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</si>
  <si>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</si>
  <si>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</si>
  <si>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</si>
  <si>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</si>
  <si>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</si>
  <si>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</si>
  <si>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</si>
  <si>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</si>
  <si>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</si>
  <si>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</si>
  <si>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</si>
  <si>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</si>
  <si>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</si>
  <si>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</si>
  <si>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</si>
  <si>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</si>
  <si>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</si>
  <si>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</si>
  <si>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</si>
  <si>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</si>
  <si>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</si>
  <si>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</si>
  <si>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</si>
  <si>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</si>
  <si>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</si>
  <si>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</si>
  <si>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</si>
  <si>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</si>
  <si>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</si>
  <si>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</si>
  <si>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</si>
  <si>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</si>
  <si>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</si>
  <si>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</si>
  <si>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</si>
  <si>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</si>
  <si>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</si>
  <si>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</si>
  <si>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</si>
  <si>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</si>
  <si>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</si>
  <si>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</si>
  <si>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</si>
  <si>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</si>
  <si>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</si>
  <si>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</si>
  <si>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</si>
  <si>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</si>
  <si>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</si>
  <si>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</si>
  <si>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</si>
  <si>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</si>
  <si>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</si>
  <si>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</si>
  <si>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</si>
  <si>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</si>
  <si>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</si>
  <si>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</si>
  <si>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</si>
  <si>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</si>
  <si>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</si>
  <si>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</si>
  <si>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</si>
  <si>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</si>
  <si>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</si>
  <si>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</si>
  <si>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</si>
  <si>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</si>
  <si>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</si>
  <si>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</si>
  <si>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</si>
  <si>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</si>
  <si>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</si>
  <si>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</si>
  <si>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</si>
  <si>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</si>
  <si>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</si>
  <si>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</si>
  <si>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</si>
  <si>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</si>
  <si>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</si>
  <si>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</si>
  <si>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</si>
  <si>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</si>
  <si>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</si>
  <si>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</si>
  <si>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</si>
  <si>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</si>
  <si>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</si>
  <si>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</si>
  <si>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</si>
  <si>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</si>
  <si>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</si>
  <si>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</si>
  <si>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</si>
  <si>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</si>
  <si>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</si>
  <si>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</si>
  <si>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</si>
  <si>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</si>
  <si>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</si>
  <si>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</si>
  <si>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</si>
  <si>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</si>
  <si>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</si>
  <si>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</si>
  <si>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</si>
  <si>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</si>
  <si>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</si>
  <si>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</si>
  <si>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</si>
  <si>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</si>
  <si>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</si>
  <si>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</si>
  <si>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</si>
  <si>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</si>
  <si>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</si>
  <si>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</si>
  <si>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</si>
  <si>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</si>
  <si>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</si>
  <si>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</si>
  <si>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</si>
  <si>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</si>
  <si>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</si>
  <si>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</si>
  <si>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</si>
  <si>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</si>
  <si>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</si>
  <si>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</si>
  <si>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</si>
  <si>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</si>
  <si>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</si>
  <si>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</si>
  <si>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</si>
  <si>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</si>
  <si>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</si>
  <si>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</si>
  <si>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</si>
  <si>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</si>
  <si>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</si>
  <si>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</si>
  <si>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</si>
  <si>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</si>
  <si>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</si>
  <si>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</si>
  <si>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</si>
  <si>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</si>
  <si>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</si>
  <si>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</si>
  <si>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</si>
  <si>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</si>
  <si>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</si>
  <si>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</si>
  <si>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</si>
  <si>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</si>
  <si>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</si>
  <si>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</si>
  <si>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</si>
  <si>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</si>
  <si>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</si>
  <si>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</si>
  <si>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</si>
  <si>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</si>
  <si>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</si>
  <si>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</si>
  <si>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</si>
  <si>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</si>
  <si>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</si>
  <si>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</si>
  <si>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</si>
  <si>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</si>
  <si>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</si>
  <si>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</si>
  <si>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</si>
  <si>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</si>
  <si>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</si>
  <si>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</si>
  <si>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</si>
  <si>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</si>
  <si>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</si>
  <si>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</si>
  <si>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</si>
  <si>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</si>
  <si>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</si>
  <si>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</si>
  <si>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</si>
  <si>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</si>
  <si>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</si>
  <si>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</si>
  <si>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</si>
  <si>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</si>
  <si>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</si>
  <si>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</si>
  <si>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</si>
  <si>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</si>
  <si>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</si>
  <si>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</si>
  <si>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</si>
  <si>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</si>
  <si>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</si>
  <si>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</si>
  <si>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</si>
  <si>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</si>
  <si>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</si>
  <si>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</si>
  <si>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</si>
  <si>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</si>
  <si>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</si>
  <si>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</si>
  <si>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</si>
  <si>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</si>
  <si>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</si>
  <si>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</si>
  <si>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</si>
  <si>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</si>
  <si>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</si>
  <si>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</si>
  <si>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</si>
  <si>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</si>
  <si>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</si>
  <si>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</si>
  <si>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</si>
  <si>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</si>
  <si>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</si>
  <si>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</si>
  <si>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</si>
  <si>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</si>
  <si>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</si>
  <si>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</si>
  <si>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</si>
  <si>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</si>
  <si>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</si>
  <si>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</si>
  <si>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</si>
  <si>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</si>
  <si>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</si>
  <si>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</si>
  <si>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</si>
  <si>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</si>
  <si>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</si>
  <si>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</si>
  <si>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</si>
  <si>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</si>
  <si>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</si>
  <si>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</si>
  <si>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</si>
  <si>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</si>
  <si>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</si>
  <si>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</si>
  <si>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</si>
  <si>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</si>
  <si>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</si>
  <si>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</si>
  <si>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</si>
  <si>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</si>
  <si>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</si>
  <si>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</si>
  <si>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</si>
  <si>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</si>
  <si>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</si>
  <si>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</si>
  <si>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</si>
  <si>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</si>
  <si>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</si>
  <si>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</si>
  <si>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</si>
  <si>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</si>
  <si>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</si>
  <si>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</si>
  <si>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</si>
  <si>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</si>
  <si>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</si>
  <si>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</si>
  <si>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</si>
  <si>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</si>
  <si>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</si>
  <si>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</si>
  <si>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</si>
  <si>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</si>
  <si>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</si>
  <si>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</si>
  <si>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</si>
  <si>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</si>
  <si>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</si>
  <si>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</si>
  <si>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</si>
  <si>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</si>
  <si>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</si>
  <si>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</si>
  <si>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</si>
  <si>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</si>
  <si>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</si>
  <si>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</si>
  <si>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</si>
  <si>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</si>
  <si>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</si>
  <si>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</si>
  <si>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</si>
  <si>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</si>
  <si>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</si>
  <si>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</si>
  <si>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</si>
  <si>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</si>
  <si>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</si>
  <si>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</si>
  <si>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</si>
  <si>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</si>
  <si>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</si>
  <si>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</si>
  <si>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</si>
  <si>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</si>
  <si>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</si>
  <si>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</si>
  <si>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</si>
  <si>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</si>
  <si>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</si>
  <si>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</si>
  <si>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</si>
  <si>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</si>
  <si>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</si>
  <si>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</si>
  <si>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</si>
  <si>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</si>
  <si>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</si>
  <si>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</si>
  <si>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</si>
  <si>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</si>
  <si>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</si>
  <si>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</si>
  <si>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</si>
  <si>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</si>
  <si>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</si>
  <si>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</si>
  <si>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</si>
  <si>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</si>
  <si>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</si>
  <si>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</si>
  <si>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</si>
  <si>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</si>
  <si>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</si>
  <si>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</si>
  <si>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</si>
  <si>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</si>
  <si>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</si>
  <si>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</si>
  <si>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</si>
  <si>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</si>
  <si>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</si>
  <si>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</si>
  <si>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</si>
  <si>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</si>
  <si>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</si>
  <si>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</si>
  <si>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</si>
  <si>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</si>
  <si>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</si>
  <si>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</si>
  <si>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</si>
  <si>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</si>
  <si>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</si>
  <si>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</si>
  <si>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</si>
  <si>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</si>
  <si>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</si>
  <si>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</si>
  <si>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</si>
  <si>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</si>
  <si>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</si>
  <si>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</si>
  <si>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</si>
  <si>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</si>
  <si>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</si>
  <si>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</si>
  <si>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</si>
  <si>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</si>
  <si>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</si>
  <si>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</si>
  <si>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</si>
  <si>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</si>
  <si>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</si>
  <si>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</si>
  <si>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</si>
  <si>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</si>
  <si>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</si>
  <si>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</si>
  <si>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</si>
  <si>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</si>
  <si>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</si>
  <si>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</si>
  <si>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</si>
  <si>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</si>
  <si>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</si>
  <si>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</si>
  <si>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</si>
  <si>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</si>
  <si>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</si>
  <si>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</si>
  <si>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</si>
  <si>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</si>
  <si>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</si>
  <si>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</si>
  <si>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</si>
  <si>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</si>
  <si>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</si>
  <si>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</si>
  <si>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</si>
  <si>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</si>
  <si>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</si>
  <si>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</si>
  <si>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</si>
  <si>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</si>
  <si>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</si>
  <si>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</si>
  <si>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</si>
  <si>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</si>
  <si>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</si>
  <si>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</si>
  <si>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</si>
  <si>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</si>
  <si>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</si>
  <si>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</si>
  <si>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</si>
  <si>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</si>
  <si>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</si>
  <si>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</si>
  <si>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</si>
  <si>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</si>
  <si>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</si>
  <si>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</si>
  <si>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</si>
  <si>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</si>
  <si>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</si>
  <si>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</si>
  <si>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</si>
  <si>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</si>
  <si>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</si>
  <si>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</si>
  <si>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</si>
  <si>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</si>
  <si>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</si>
  <si>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</si>
  <si>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</si>
  <si>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</si>
  <si>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</si>
  <si>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</si>
  <si>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</si>
  <si>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</si>
  <si>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</si>
  <si>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</si>
  <si>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</si>
  <si>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</si>
  <si>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</si>
  <si>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</si>
  <si>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</si>
  <si>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</si>
  <si>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</si>
  <si>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</si>
  <si>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</si>
  <si>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</si>
  <si>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</si>
  <si>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</si>
  <si>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</si>
  <si>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</si>
  <si>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</si>
  <si>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</si>
  <si>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</si>
  <si>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</si>
  <si>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</si>
  <si>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</si>
  <si>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</si>
  <si>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</si>
  <si>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</si>
  <si>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</si>
  <si>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</si>
  <si>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</si>
  <si>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</si>
  <si>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</si>
  <si>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</si>
  <si>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</si>
  <si>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</si>
  <si>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</si>
  <si>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</si>
  <si>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</si>
  <si>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</si>
  <si>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</si>
  <si>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</si>
  <si>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</si>
  <si>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</si>
  <si>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</si>
  <si>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</si>
  <si>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</si>
  <si>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</si>
  <si>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</si>
  <si>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</si>
  <si>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</si>
  <si>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</si>
  <si>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</si>
  <si>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</si>
  <si>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</si>
  <si>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</si>
  <si>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</si>
  <si>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</si>
  <si>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</si>
  <si>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</si>
  <si>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</si>
  <si>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</si>
  <si>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</si>
  <si>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</si>
  <si>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</si>
  <si>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</si>
  <si>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</si>
  <si>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</si>
  <si>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</si>
  <si>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</si>
  <si>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</si>
  <si>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</si>
  <si>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</si>
  <si>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</si>
  <si>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</si>
  <si>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</si>
  <si>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</si>
  <si>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</si>
  <si>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</si>
  <si>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</si>
  <si>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</si>
  <si>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</si>
  <si>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</si>
  <si>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</si>
  <si>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</si>
  <si>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</si>
  <si>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</si>
  <si>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</si>
  <si>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</si>
  <si>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</si>
  <si>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</si>
  <si>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</si>
  <si>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</si>
  <si>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</si>
  <si>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</si>
  <si>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</si>
  <si>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</si>
  <si>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</si>
  <si>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</si>
  <si>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</si>
  <si>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</si>
  <si>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</si>
  <si>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</si>
  <si>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</si>
  <si>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</si>
  <si>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</si>
  <si>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</si>
  <si>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</si>
  <si>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</si>
  <si>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</si>
  <si>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</si>
  <si>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</si>
  <si>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</si>
  <si>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</si>
  <si>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</si>
  <si>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</si>
  <si>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</si>
  <si>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</si>
  <si>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</si>
  <si>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</si>
  <si>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</si>
  <si>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</si>
  <si>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</si>
  <si>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</si>
  <si>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</si>
  <si>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</si>
  <si>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</si>
  <si>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</si>
  <si>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</si>
  <si>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</si>
  <si>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</si>
  <si>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</si>
  <si>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</si>
  <si>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</si>
  <si>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</si>
  <si>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</si>
  <si>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</si>
  <si>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</si>
  <si>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</si>
  <si>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</si>
  <si>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</si>
  <si>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</si>
  <si>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</si>
  <si>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</si>
  <si>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</si>
  <si>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</si>
  <si>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</si>
  <si>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</si>
  <si>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</si>
  <si>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</si>
  <si>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</si>
  <si>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</si>
  <si>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</si>
  <si>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</si>
  <si>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</si>
  <si>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</si>
  <si>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</si>
  <si>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</si>
  <si>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</si>
  <si>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</si>
  <si>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</si>
  <si>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</si>
  <si>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</si>
  <si>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</si>
  <si>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</si>
  <si>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</si>
  <si>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</si>
  <si>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</si>
  <si>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</si>
  <si>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</si>
  <si>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</si>
  <si>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</si>
  <si>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</si>
  <si>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</si>
  <si>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</si>
  <si>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</si>
  <si>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</si>
  <si>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</si>
  <si>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</si>
  <si>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</si>
  <si>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</si>
  <si>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</si>
  <si>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</si>
  <si>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</si>
  <si>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</si>
  <si>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</si>
  <si>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</si>
  <si>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</si>
  <si>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</si>
  <si>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</si>
  <si>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</si>
  <si>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</si>
  <si>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</si>
  <si>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</si>
  <si>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</si>
  <si>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</si>
  <si>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</si>
  <si>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</si>
  <si>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</si>
  <si>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</si>
  <si>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</si>
  <si>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</si>
  <si>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</si>
  <si>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</si>
  <si>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</si>
  <si>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</si>
  <si>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</si>
  <si>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</si>
  <si>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</si>
  <si>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</si>
  <si>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</si>
  <si>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</si>
  <si>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</si>
  <si>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</si>
  <si>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</si>
  <si>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</si>
  <si>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</si>
  <si>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</si>
  <si>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</si>
  <si>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</si>
  <si>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</si>
  <si>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</si>
  <si>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</si>
  <si>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</si>
  <si>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</si>
  <si>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</si>
  <si>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</si>
  <si>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</si>
  <si>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</si>
  <si>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</si>
  <si>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</si>
  <si>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</si>
  <si>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</si>
  <si>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</si>
  <si>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</si>
  <si>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</si>
  <si>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</si>
  <si>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</si>
  <si>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</si>
  <si>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</si>
  <si>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</si>
  <si>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</si>
  <si>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</si>
  <si>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</si>
  <si>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</si>
  <si>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</si>
  <si>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</si>
  <si>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</si>
  <si>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</si>
  <si>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</si>
  <si>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</si>
  <si>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</si>
  <si>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</si>
  <si>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</si>
  <si>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</si>
  <si>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</si>
  <si>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</si>
  <si>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</si>
  <si>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</si>
  <si>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</si>
  <si>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</si>
  <si>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</si>
  <si>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</si>
  <si>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</si>
  <si>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</si>
  <si>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</si>
  <si>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</si>
  <si>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</si>
  <si>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</si>
  <si>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</si>
  <si>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</si>
  <si>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</si>
  <si>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</si>
  <si>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</si>
  <si>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</si>
  <si>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</si>
  <si>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</si>
  <si>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</si>
  <si>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</si>
  <si>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</si>
  <si>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</si>
  <si>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</si>
  <si>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</si>
  <si>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</si>
  <si>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</si>
  <si>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</si>
  <si>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</si>
  <si>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</si>
  <si>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</si>
  <si>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</si>
  <si>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</si>
  <si>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</si>
  <si>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</si>
  <si>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</si>
  <si>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</si>
  <si>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</si>
  <si>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</si>
  <si>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</si>
  <si>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</si>
  <si>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</si>
  <si>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</si>
  <si>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</si>
  <si>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</si>
  <si>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</si>
  <si>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</si>
  <si>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</si>
  <si>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</si>
  <si>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</si>
  <si>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</si>
  <si>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</si>
  <si>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</si>
  <si>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</si>
  <si>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</si>
  <si>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</si>
  <si>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</si>
  <si>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</si>
  <si>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</si>
  <si>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</si>
  <si>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</si>
  <si>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</si>
  <si>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</si>
  <si>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</si>
  <si>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</si>
  <si>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</si>
  <si>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</si>
  <si>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</si>
  <si>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</si>
  <si>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</si>
  <si>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</si>
  <si>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</si>
  <si>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</si>
  <si>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</si>
  <si>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</si>
  <si>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</si>
  <si>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</si>
  <si>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</si>
  <si>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</si>
  <si>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</si>
  <si>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</si>
  <si>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</si>
  <si>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</si>
  <si>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</si>
  <si>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</si>
  <si>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</si>
  <si>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</si>
  <si>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</si>
  <si>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</si>
  <si>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</si>
  <si>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</si>
  <si>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</si>
  <si>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</si>
  <si>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</si>
  <si>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</si>
  <si>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</si>
  <si>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</si>
  <si>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</si>
  <si>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</si>
  <si>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</si>
  <si>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</si>
  <si>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</si>
  <si>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</si>
  <si>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</si>
  <si>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</si>
  <si>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</si>
  <si>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</si>
  <si>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</si>
  <si>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</si>
  <si>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</si>
  <si>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</si>
  <si>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</si>
  <si>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</si>
  <si>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</si>
  <si>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</si>
  <si>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</si>
  <si>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</si>
  <si>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</si>
  <si>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</si>
  <si>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</si>
  <si>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</si>
  <si>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</si>
  <si>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</si>
  <si>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</si>
  <si>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</si>
  <si>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</si>
  <si>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</si>
  <si>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</si>
  <si>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</si>
  <si>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</si>
  <si>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</si>
  <si>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</si>
  <si>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</si>
  <si>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</si>
  <si>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</si>
  <si>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</si>
  <si>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</si>
  <si>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</si>
  <si>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</si>
  <si>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</si>
  <si>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</si>
  <si>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</si>
  <si>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</si>
  <si>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</si>
  <si>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</si>
  <si>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</si>
  <si>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</si>
  <si>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</si>
  <si>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</si>
  <si>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</si>
  <si>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</si>
  <si>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</si>
  <si>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</si>
  <si>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</si>
  <si>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</si>
  <si>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</si>
  <si>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</si>
  <si>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</si>
  <si>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</si>
  <si>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</si>
  <si>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</si>
  <si>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</si>
  <si>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</si>
  <si>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</si>
  <si>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</si>
  <si>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</si>
  <si>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</si>
  <si>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</si>
  <si>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</si>
  <si>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</si>
  <si>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</si>
  <si>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</si>
  <si>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</si>
  <si>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</si>
  <si>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</si>
  <si>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</si>
  <si>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</si>
  <si>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</si>
  <si>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</si>
  <si>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</si>
  <si>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</si>
  <si>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</si>
  <si>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</si>
  <si>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</si>
  <si>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</si>
  <si>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</si>
  <si>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</si>
  <si>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</si>
  <si>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</si>
  <si>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</si>
  <si>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</si>
  <si>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</si>
  <si>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</si>
  <si>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</si>
  <si>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</si>
  <si>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</si>
  <si>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</si>
  <si>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</si>
  <si>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</si>
  <si>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</si>
  <si>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</si>
  <si>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</si>
  <si>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</si>
  <si>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</si>
  <si>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</si>
  <si>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</si>
  <si>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</si>
  <si>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</si>
  <si>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</si>
  <si>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</si>
  <si>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</si>
  <si>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</si>
  <si>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</si>
  <si>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</si>
  <si>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</si>
  <si>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</si>
  <si>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</si>
  <si>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</si>
  <si>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</si>
  <si>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</si>
  <si>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</si>
  <si>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</si>
  <si>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</si>
  <si>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</si>
  <si>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</si>
  <si>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</si>
  <si>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</si>
  <si>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</si>
  <si>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</si>
  <si>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</si>
  <si>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</si>
  <si>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</si>
  <si>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</si>
  <si>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</si>
  <si>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</si>
  <si>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</si>
  <si>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</si>
  <si>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</si>
  <si>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</si>
  <si>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</si>
  <si>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</si>
  <si>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</si>
  <si>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</si>
  <si>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</si>
  <si>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</si>
  <si>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</si>
  <si>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</si>
  <si>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</si>
  <si>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</si>
  <si>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</si>
  <si>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</si>
  <si>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</si>
  <si>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</si>
  <si>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</si>
  <si>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</si>
  <si>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</si>
  <si>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</si>
  <si>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</si>
  <si>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</si>
  <si>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</si>
  <si>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</si>
  <si>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</si>
  <si>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</si>
  <si>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</si>
  <si>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</si>
  <si>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</si>
  <si>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</si>
  <si>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</si>
  <si>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</si>
  <si>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</si>
  <si>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</si>
  <si>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</si>
  <si>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</si>
  <si>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</si>
  <si>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</si>
  <si>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</si>
  <si>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</si>
  <si>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</si>
  <si>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</si>
  <si>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</si>
  <si>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</si>
  <si>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</si>
  <si>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</si>
  <si>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</si>
  <si>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</si>
  <si>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</si>
  <si>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</si>
  <si>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</si>
  <si>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</si>
  <si>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</si>
  <si>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</si>
  <si>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</si>
  <si>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</si>
  <si>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</si>
  <si>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</si>
  <si>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</si>
  <si>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</si>
  <si>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</si>
  <si>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</si>
  <si>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</si>
  <si>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</si>
  <si>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</si>
  <si>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</si>
  <si>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</si>
  <si>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</si>
  <si>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</si>
  <si>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</si>
  <si>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</si>
  <si>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</si>
  <si>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</si>
  <si>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</si>
  <si>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</si>
  <si>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</si>
  <si>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</si>
  <si>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</si>
  <si>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</si>
  <si>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</si>
  <si>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</si>
  <si>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</si>
  <si>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</si>
  <si>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</si>
  <si>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</si>
  <si>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</si>
  <si>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</si>
  <si>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</si>
  <si>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</si>
  <si>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</si>
  <si>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</si>
  <si>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</si>
  <si>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</si>
  <si>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</si>
  <si>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</si>
  <si>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</si>
  <si>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</si>
  <si>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</si>
  <si>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</si>
  <si>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</si>
  <si>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</si>
  <si>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</si>
  <si>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</si>
  <si>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</si>
  <si>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</si>
  <si>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</si>
  <si>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</si>
  <si>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</si>
  <si>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</si>
  <si>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</si>
  <si>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</si>
  <si>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</si>
  <si>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</si>
  <si>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</si>
  <si>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</si>
  <si>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</si>
  <si>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</si>
  <si>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</si>
  <si>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</si>
  <si>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</si>
  <si>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</si>
  <si>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</si>
  <si>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</si>
  <si>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</si>
  <si>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</si>
  <si>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</si>
  <si>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</si>
  <si>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</si>
  <si>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</si>
  <si>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</si>
  <si>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</si>
  <si>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</si>
  <si>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</si>
  <si>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</si>
  <si>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</si>
  <si>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</si>
  <si>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</si>
  <si>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</si>
  <si>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</si>
  <si>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</si>
  <si>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</si>
  <si>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</si>
  <si>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</si>
  <si>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</si>
  <si>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</si>
  <si>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</si>
  <si>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</si>
  <si>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</si>
  <si>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</si>
  <si>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</si>
  <si>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</si>
  <si>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</si>
  <si>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</si>
  <si>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</si>
  <si>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</si>
  <si>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</si>
  <si>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</si>
  <si>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</si>
  <si>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</si>
  <si>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</si>
  <si>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</si>
  <si>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</si>
  <si>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</si>
  <si>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</si>
  <si>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</si>
  <si>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</si>
  <si>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</si>
  <si>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</si>
  <si>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</si>
  <si>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</si>
  <si>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</si>
  <si>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</si>
  <si>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</si>
  <si>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</si>
  <si>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</si>
  <si>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</si>
  <si>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</si>
  <si>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</si>
  <si>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</si>
  <si>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</si>
  <si>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</si>
  <si>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</si>
  <si>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</si>
  <si>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</si>
  <si>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</si>
  <si>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</si>
  <si>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</si>
  <si>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</si>
  <si>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</si>
  <si>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</si>
  <si>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</si>
  <si>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</si>
  <si>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</si>
  <si>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</si>
  <si>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</si>
  <si>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</si>
  <si>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</si>
  <si>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</si>
  <si>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</si>
  <si>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</si>
  <si>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</si>
  <si>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</si>
  <si>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</si>
  <si>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</si>
  <si>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</si>
  <si>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</si>
  <si>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</si>
  <si>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</si>
  <si>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</si>
  <si>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</si>
  <si>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</si>
  <si>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</si>
  <si>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</si>
  <si>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</si>
  <si>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</si>
  <si>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</si>
  <si>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</si>
  <si>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</si>
  <si>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</si>
  <si>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</si>
  <si>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</si>
  <si>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</si>
  <si>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</si>
  <si>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</si>
  <si>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</si>
  <si>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</si>
  <si>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</si>
  <si>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</si>
  <si>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</si>
  <si>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</si>
  <si>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</si>
  <si>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</si>
  <si>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</si>
  <si>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</si>
  <si>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</si>
  <si>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</si>
  <si>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</si>
  <si>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</si>
  <si>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</si>
  <si>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</si>
  <si>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</si>
  <si>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</si>
  <si>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</si>
  <si>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</si>
  <si>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</si>
  <si>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</si>
  <si>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</si>
  <si>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</si>
  <si>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</si>
  <si>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</si>
  <si>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</si>
  <si>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</si>
  <si>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</si>
  <si>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</si>
  <si>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</si>
  <si>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</si>
  <si>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</si>
  <si>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</si>
  <si>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</si>
  <si>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</si>
  <si>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</si>
  <si>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</si>
  <si>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</si>
  <si>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</si>
  <si>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</si>
  <si>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</si>
  <si>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</si>
  <si>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</si>
  <si>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</si>
  <si>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</si>
  <si>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</si>
  <si>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</si>
  <si>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</si>
  <si>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</si>
  <si>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</si>
  <si>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</si>
  <si>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</si>
  <si>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</si>
  <si>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</si>
  <si>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</si>
  <si>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</si>
  <si>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</si>
  <si>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</si>
  <si>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</si>
  <si>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</si>
  <si>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</si>
  <si>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</si>
  <si>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</si>
  <si>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</si>
  <si>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</si>
  <si>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</si>
  <si>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</si>
  <si>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</si>
  <si>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</si>
  <si>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</si>
  <si>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</si>
  <si>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</si>
  <si>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</si>
  <si>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</si>
  <si>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</si>
  <si>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</si>
  <si>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</si>
  <si>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</si>
  <si>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</si>
  <si>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</si>
  <si>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</si>
  <si>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</si>
  <si>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</si>
  <si>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</si>
  <si>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</si>
  <si>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</si>
  <si>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</si>
  <si>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</si>
  <si>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</si>
  <si>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</si>
  <si>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</si>
  <si>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</si>
  <si>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</si>
  <si>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</si>
  <si>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</si>
  <si>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</si>
  <si>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</si>
  <si>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</si>
  <si>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</si>
  <si>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</si>
  <si>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</si>
  <si>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</si>
  <si>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</si>
  <si>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</si>
  <si>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</si>
  <si>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</si>
  <si>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</si>
  <si>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</si>
  <si>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</si>
  <si>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</si>
  <si>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</si>
  <si>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</si>
  <si>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</si>
  <si>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</si>
  <si>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</si>
  <si>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</si>
  <si>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</si>
  <si>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</si>
  <si>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</si>
  <si>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</si>
  <si>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</si>
  <si>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</si>
  <si>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</si>
  <si>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</si>
  <si>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</si>
  <si>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</si>
  <si>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</si>
  <si>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</si>
  <si>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</si>
  <si>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</si>
  <si>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</si>
  <si>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</si>
  <si>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</si>
  <si>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</si>
  <si>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</si>
  <si>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</si>
  <si>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</si>
  <si>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</si>
  <si>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</si>
  <si>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</si>
  <si>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</si>
  <si>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</si>
  <si>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</si>
  <si>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</si>
  <si>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</si>
  <si>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</si>
  <si>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</si>
  <si>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</si>
  <si>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</si>
  <si>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</si>
  <si>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</si>
  <si>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</si>
  <si>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</si>
  <si>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</si>
  <si>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</si>
  <si>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</si>
  <si>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</si>
  <si>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</si>
  <si>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</si>
  <si>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</si>
  <si>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</si>
  <si>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</si>
  <si>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</si>
  <si>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</si>
  <si>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</si>
  <si>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</si>
  <si>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</si>
  <si>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</si>
  <si>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</si>
  <si>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</si>
  <si>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</si>
  <si>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</si>
  <si>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</si>
  <si>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</si>
  <si>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</si>
  <si>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</si>
  <si>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</si>
  <si>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</si>
  <si>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</si>
  <si>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</si>
  <si>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</si>
  <si>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</si>
  <si>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</si>
  <si>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</si>
  <si>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</si>
  <si>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</si>
  <si>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</si>
  <si>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</si>
  <si>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</si>
  <si>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</si>
  <si>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</si>
  <si>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</si>
  <si>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</si>
  <si>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</si>
  <si>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</si>
  <si>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</si>
  <si>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</si>
  <si>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</si>
  <si>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</si>
  <si>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</si>
  <si>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</si>
  <si>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</si>
  <si>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</si>
  <si>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</si>
  <si>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</si>
  <si>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</si>
  <si>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</si>
  <si>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</si>
  <si>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</si>
  <si>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</si>
  <si>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</si>
  <si>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</si>
  <si>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</si>
  <si>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</si>
  <si>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</si>
  <si>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</si>
  <si>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</si>
  <si>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</si>
  <si>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</si>
  <si>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</si>
  <si>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</si>
  <si>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</si>
  <si>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</si>
  <si>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</si>
  <si>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</si>
  <si>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</si>
  <si>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</si>
  <si>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</si>
  <si>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</si>
  <si>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</si>
  <si>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</si>
  <si>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</si>
  <si>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</si>
  <si>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</si>
  <si>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</si>
  <si>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</si>
  <si>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</si>
  <si>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</si>
  <si>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</si>
  <si>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</si>
  <si>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</si>
  <si>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</si>
  <si>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</si>
  <si>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</si>
  <si>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</si>
  <si>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</si>
  <si>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</si>
  <si>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</si>
  <si>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</si>
  <si>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</si>
  <si>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</si>
  <si>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</si>
  <si>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</si>
  <si>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</si>
  <si>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</si>
  <si>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</si>
  <si>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</si>
  <si>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</si>
  <si>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</si>
  <si>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</si>
  <si>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</si>
  <si>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</si>
  <si>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</si>
  <si>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</si>
  <si>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</si>
  <si>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</si>
  <si>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</si>
  <si>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</si>
  <si>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</si>
  <si>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</si>
  <si>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</si>
  <si>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</si>
  <si>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</si>
  <si>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</si>
  <si>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</si>
  <si>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</si>
  <si>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</si>
  <si>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</si>
  <si>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</si>
  <si>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</si>
  <si>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</si>
  <si>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</si>
  <si>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</si>
  <si>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</si>
  <si>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</si>
  <si>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</si>
  <si>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</si>
  <si>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</si>
  <si>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</si>
  <si>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</si>
  <si>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</si>
  <si>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</si>
  <si>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</si>
  <si>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</si>
  <si>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</si>
  <si>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</si>
  <si>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</si>
  <si>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</si>
  <si>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</si>
  <si>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</si>
  <si>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</si>
  <si>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</si>
  <si>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</si>
  <si>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</si>
  <si>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</si>
  <si>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</si>
  <si>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</si>
  <si>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</si>
  <si>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</si>
  <si>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</si>
  <si>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</si>
  <si>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</si>
  <si>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</si>
  <si>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</si>
  <si>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</si>
  <si>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</si>
  <si>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</si>
  <si>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</si>
  <si>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</si>
  <si>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</si>
  <si>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</si>
  <si>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</si>
  <si>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</si>
  <si>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</si>
  <si>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</si>
  <si>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</si>
  <si>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</si>
  <si>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</si>
  <si>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</si>
  <si>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</si>
  <si>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</si>
  <si>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</si>
  <si>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</si>
  <si>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</si>
  <si>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</si>
  <si>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</si>
  <si>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</si>
  <si>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</si>
  <si>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</si>
  <si>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</si>
  <si>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</si>
  <si>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</si>
  <si>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</si>
  <si>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</si>
  <si>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</si>
  <si>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</si>
  <si>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</si>
  <si>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</si>
  <si>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</si>
  <si>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</si>
  <si>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</si>
  <si>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</si>
  <si>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</si>
  <si>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</si>
  <si>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</si>
  <si>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</si>
  <si>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</si>
  <si>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</si>
  <si>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</si>
  <si>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</si>
  <si>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</si>
  <si>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</si>
  <si>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</si>
  <si>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</si>
  <si>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</si>
  <si>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</si>
  <si>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</si>
  <si>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</si>
  <si>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</si>
  <si>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</si>
  <si>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</si>
  <si>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</si>
  <si>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</si>
  <si>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</si>
  <si>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</si>
  <si>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</si>
  <si>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</si>
  <si>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</si>
  <si>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</si>
  <si>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</si>
  <si>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</si>
  <si>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</si>
  <si>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</si>
  <si>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</si>
  <si>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</si>
  <si>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</si>
  <si>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</si>
  <si>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</si>
  <si>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</si>
  <si>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</si>
  <si>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</si>
  <si>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</si>
  <si>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</si>
  <si>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</si>
  <si>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</si>
  <si>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</si>
  <si>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</si>
  <si>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</si>
  <si>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</si>
  <si>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</si>
  <si>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</si>
  <si>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</si>
  <si>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</si>
  <si>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</si>
  <si>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</si>
  <si>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</si>
  <si>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</si>
  <si>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</si>
  <si>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</si>
  <si>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</si>
  <si>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</si>
  <si>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</si>
  <si>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</si>
  <si>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</si>
  <si>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</si>
  <si>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</si>
  <si>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</si>
  <si>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</si>
  <si>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</si>
  <si>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</si>
  <si>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</si>
  <si>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</si>
  <si>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</si>
  <si>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</si>
  <si>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</si>
  <si>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</si>
  <si>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</si>
  <si>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</si>
  <si>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</si>
  <si>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</si>
  <si>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</si>
  <si>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</si>
  <si>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</si>
  <si>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</si>
  <si>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</si>
  <si>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</si>
  <si>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</si>
  <si>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</si>
  <si>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</si>
  <si>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</si>
  <si>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</si>
  <si>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</si>
  <si>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</si>
  <si>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</si>
  <si>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</si>
  <si>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</si>
  <si>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</si>
  <si>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</si>
  <si>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</si>
  <si>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</si>
  <si>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</si>
  <si>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</si>
  <si>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</si>
  <si>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</si>
  <si>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</si>
  <si>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</si>
  <si>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</si>
  <si>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</si>
  <si>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</si>
  <si>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</si>
  <si>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</si>
  <si>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</si>
  <si>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</si>
  <si>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</si>
  <si>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</si>
  <si>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</si>
  <si>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</si>
  <si>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</si>
  <si>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</si>
  <si>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</si>
  <si>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</si>
  <si>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</si>
  <si>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</si>
  <si>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</si>
  <si>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</si>
  <si>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</si>
  <si>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</si>
  <si>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</si>
  <si>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</si>
  <si>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</si>
  <si>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</si>
  <si>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</si>
  <si>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</si>
  <si>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</si>
  <si>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</si>
  <si>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</si>
  <si>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</si>
  <si>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</si>
  <si>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</si>
  <si>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</si>
  <si>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</si>
  <si>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</si>
  <si>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</si>
  <si>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</si>
  <si>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</si>
  <si>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</si>
  <si>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</si>
  <si>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</si>
  <si>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</si>
  <si>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</si>
  <si>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</si>
  <si>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</si>
  <si>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</si>
  <si>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</si>
  <si>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</si>
  <si>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</si>
  <si>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</si>
  <si>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</si>
  <si>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</si>
  <si>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</si>
  <si>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</si>
  <si>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</si>
  <si>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</si>
  <si>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</si>
  <si>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</si>
  <si>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</si>
  <si>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</si>
  <si>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</si>
  <si>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</si>
  <si>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</si>
  <si>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</si>
  <si>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</si>
  <si>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</si>
  <si>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</si>
  <si>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</si>
  <si>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</si>
  <si>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</si>
  <si>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</si>
  <si>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</si>
  <si>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</si>
  <si>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</si>
  <si>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</si>
  <si>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</si>
  <si>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</si>
  <si>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</si>
  <si>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</si>
  <si>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</si>
  <si>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</si>
  <si>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</si>
  <si>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</si>
  <si>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</si>
  <si>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</si>
  <si>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</si>
  <si>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</si>
  <si>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</si>
  <si>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</si>
  <si>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</si>
  <si>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</si>
  <si>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</si>
  <si>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</si>
  <si>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</si>
  <si>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</si>
  <si>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</si>
  <si>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</si>
  <si>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</si>
  <si>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</si>
  <si>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</si>
  <si>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</si>
  <si>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</si>
  <si>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</si>
  <si>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</si>
  <si>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</si>
  <si>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</si>
  <si>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</si>
  <si>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</si>
  <si>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</si>
  <si>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</si>
  <si>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</si>
  <si>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</si>
  <si>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</si>
  <si>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</si>
  <si>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</si>
  <si>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</si>
  <si>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</si>
  <si>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</si>
  <si>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</si>
  <si>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</si>
  <si>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</si>
  <si>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</si>
  <si>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</si>
  <si>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</si>
  <si>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</si>
  <si>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</si>
  <si>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</si>
  <si>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</si>
  <si>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</si>
  <si>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</si>
  <si>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</si>
  <si>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</si>
  <si>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</si>
  <si>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</si>
  <si>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</si>
  <si>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</si>
  <si>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</si>
  <si>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</si>
  <si>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</si>
  <si>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</si>
  <si>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</si>
  <si>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</si>
  <si>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</si>
  <si>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</si>
  <si>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</si>
  <si>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</si>
  <si>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</si>
  <si>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</si>
  <si>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</si>
  <si>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</si>
  <si>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</si>
  <si>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</si>
  <si>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</si>
  <si>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</si>
  <si>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</si>
  <si>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</si>
  <si>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</si>
  <si>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</si>
  <si>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</si>
  <si>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</si>
  <si>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</si>
  <si>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</si>
  <si>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</si>
  <si>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</si>
  <si>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</si>
  <si>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</si>
  <si>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</si>
  <si>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</si>
  <si>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</si>
  <si>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</si>
  <si>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</si>
  <si>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</si>
  <si>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</si>
  <si>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</si>
  <si>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</si>
  <si>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</si>
  <si>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</si>
  <si>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</si>
  <si>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</si>
  <si>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</si>
  <si>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</si>
  <si>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</si>
  <si>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</si>
  <si>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</si>
  <si>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</si>
  <si>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</si>
  <si>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</si>
  <si>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</si>
  <si>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</si>
  <si>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</si>
  <si>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</si>
  <si>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</si>
  <si>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</si>
  <si>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</si>
  <si>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</si>
  <si>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</si>
  <si>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</si>
  <si>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</si>
  <si>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</si>
  <si>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</si>
  <si>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</si>
  <si>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</si>
  <si>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</si>
  <si>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</si>
  <si>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</si>
  <si>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</si>
  <si>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</si>
  <si>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</si>
  <si>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</si>
  <si>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</si>
  <si>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</si>
  <si>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</si>
  <si>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</si>
  <si>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</si>
  <si>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</si>
  <si>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</si>
  <si>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</si>
  <si>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</si>
  <si>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</si>
  <si>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</si>
  <si>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</si>
  <si>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</si>
  <si>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</si>
  <si>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</si>
  <si>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</si>
  <si>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</si>
  <si>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</si>
  <si>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</si>
  <si>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</si>
  <si>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</si>
  <si>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</si>
  <si>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</si>
  <si>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</si>
  <si>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</si>
  <si>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</si>
  <si>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</si>
  <si>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</si>
  <si>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</si>
  <si>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</si>
  <si>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</si>
  <si>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</si>
  <si>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</si>
  <si>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</si>
  <si>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</si>
  <si>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</si>
  <si>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</si>
  <si>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</si>
  <si>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</si>
  <si>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</si>
  <si>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</si>
  <si>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</si>
  <si>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</si>
  <si>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</si>
  <si>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</si>
  <si>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</si>
  <si>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</si>
  <si>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</si>
  <si>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</si>
  <si>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</si>
  <si>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</si>
  <si>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</si>
  <si>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</si>
  <si>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</si>
  <si>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</si>
  <si>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</si>
  <si>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</si>
  <si>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</si>
  <si>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</si>
  <si>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</si>
  <si>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</si>
  <si>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</si>
  <si>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</si>
  <si>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</si>
  <si>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</si>
  <si>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</si>
  <si>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</si>
  <si>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</si>
  <si>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</si>
  <si>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</si>
  <si>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</si>
  <si>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</si>
  <si>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</si>
  <si>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</si>
  <si>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</si>
  <si>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</si>
  <si>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</si>
  <si>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</si>
  <si>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</si>
  <si>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</si>
  <si>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</si>
  <si>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</si>
  <si>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</si>
  <si>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</si>
  <si>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</si>
  <si>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</si>
  <si>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</si>
  <si>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</si>
  <si>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</si>
  <si>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</si>
  <si>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</si>
  <si>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</si>
  <si>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</si>
  <si>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</si>
  <si>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</si>
  <si>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</si>
  <si>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</si>
  <si>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</si>
  <si>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</si>
  <si>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</si>
  <si>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</si>
  <si>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</si>
  <si>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</si>
  <si>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</si>
  <si>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</si>
  <si>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</si>
  <si>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</si>
  <si>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</si>
  <si>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</si>
  <si>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</si>
  <si>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</si>
  <si>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</si>
  <si>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</si>
  <si>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</si>
  <si>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</si>
  <si>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</si>
  <si>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</si>
  <si>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</si>
  <si>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</si>
  <si>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</si>
  <si>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</si>
  <si>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</si>
  <si>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</si>
  <si>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</si>
  <si>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</si>
  <si>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</si>
  <si>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</si>
  <si>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</si>
  <si>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</si>
  <si>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</si>
  <si>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</si>
  <si>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</si>
  <si>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</si>
  <si>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</si>
  <si>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</si>
  <si>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</si>
  <si>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</si>
  <si>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</si>
  <si>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</si>
  <si>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</si>
  <si>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</si>
  <si>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</si>
  <si>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</si>
  <si>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</si>
  <si>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</si>
  <si>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</si>
  <si>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</si>
  <si>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</si>
  <si>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</si>
  <si>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</si>
  <si>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</si>
  <si>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</si>
  <si>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</si>
  <si>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</si>
  <si>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</si>
  <si>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</si>
  <si>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</si>
  <si>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</si>
  <si>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</si>
  <si>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</si>
  <si>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</si>
  <si>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</si>
  <si>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</si>
  <si>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</si>
  <si>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</si>
  <si>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</si>
  <si>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</si>
  <si>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</si>
  <si>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</si>
  <si>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</si>
  <si>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</si>
  <si>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</si>
  <si>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</si>
  <si>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</si>
  <si>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</si>
  <si>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</si>
  <si>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</si>
  <si>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</si>
  <si>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</si>
  <si>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</si>
  <si>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</si>
  <si>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</si>
  <si>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</si>
  <si>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</si>
  <si>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</si>
  <si>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</si>
  <si>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</si>
  <si>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</si>
  <si>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</si>
  <si>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</si>
  <si>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</si>
  <si>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</si>
  <si>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</si>
  <si>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</si>
  <si>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</si>
  <si>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</si>
  <si>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</si>
  <si>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</si>
  <si>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</si>
  <si>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</si>
  <si>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</si>
  <si>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</si>
  <si>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</si>
  <si>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</si>
  <si>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</si>
  <si>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</si>
  <si>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</si>
  <si>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</si>
  <si>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</si>
  <si>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</si>
  <si>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</si>
  <si>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</si>
  <si>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</si>
  <si>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</si>
  <si>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</si>
  <si>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</si>
  <si>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</si>
  <si>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</si>
  <si>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</si>
  <si>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</si>
  <si>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</si>
  <si>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</si>
  <si>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</si>
  <si>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</si>
  <si>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</si>
  <si>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</si>
  <si>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</si>
  <si>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</si>
  <si>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</si>
  <si>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</si>
  <si>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</si>
  <si>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</si>
  <si>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</si>
  <si>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</si>
  <si>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</si>
  <si>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</si>
  <si>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</si>
  <si>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</si>
  <si>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</si>
  <si>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</si>
  <si>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</si>
  <si>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</si>
  <si>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</si>
  <si>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</si>
  <si>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</si>
  <si>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</si>
  <si>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</si>
  <si>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</si>
  <si>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</si>
  <si>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</si>
  <si>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</si>
  <si>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</si>
  <si>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</si>
  <si>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</si>
  <si>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</si>
  <si>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</si>
  <si>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</si>
  <si>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</si>
  <si>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</si>
  <si>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</si>
  <si>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</si>
  <si>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</si>
  <si>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</si>
  <si>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</si>
  <si>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</si>
  <si>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</si>
  <si>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</si>
  <si>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</si>
  <si>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</si>
  <si>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</si>
  <si>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</si>
  <si>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</si>
  <si>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</si>
  <si>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</si>
  <si>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</si>
  <si>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</si>
  <si>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</si>
  <si>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</si>
  <si>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</si>
  <si>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</si>
  <si>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</si>
  <si>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</si>
  <si>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</si>
  <si>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</si>
  <si>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</si>
  <si>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</si>
  <si>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</si>
  <si>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</si>
  <si>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</si>
  <si>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</si>
  <si>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</si>
  <si>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</si>
  <si>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</si>
  <si>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</si>
  <si>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</si>
  <si>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</si>
  <si>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</si>
  <si>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</si>
  <si>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</si>
  <si>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</si>
  <si>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</si>
  <si>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</si>
  <si>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</si>
  <si>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</si>
  <si>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</si>
  <si>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</si>
  <si>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</si>
  <si>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</si>
  <si>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</si>
  <si>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</si>
  <si>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</si>
  <si>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</si>
  <si>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</si>
  <si>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</si>
  <si>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</si>
  <si>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</si>
  <si>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</si>
  <si>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</si>
  <si>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</si>
  <si>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</si>
  <si>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</si>
  <si>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</si>
  <si>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</si>
  <si>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</si>
  <si>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</si>
  <si>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</si>
  <si>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</si>
  <si>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</si>
  <si>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</si>
  <si>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</si>
  <si>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</si>
  <si>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</si>
  <si>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</si>
  <si>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</si>
  <si>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</si>
  <si>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</si>
  <si>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</si>
  <si>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</si>
  <si>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</si>
  <si>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</si>
  <si>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</si>
  <si>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</si>
  <si>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</si>
  <si>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</si>
  <si>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</si>
  <si>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</si>
  <si>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</si>
  <si>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</si>
  <si>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</si>
  <si>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</si>
  <si>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</si>
  <si>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</si>
  <si>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</si>
  <si>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</si>
  <si>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</si>
  <si>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</si>
  <si>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</si>
  <si>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</si>
  <si>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</si>
  <si>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</si>
  <si>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</si>
  <si>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</si>
  <si>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</si>
  <si>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</si>
  <si>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</si>
  <si>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</si>
  <si>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</si>
  <si>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</si>
  <si>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</si>
  <si>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</si>
  <si>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</si>
  <si>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</si>
  <si>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</si>
  <si>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</si>
  <si>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</si>
  <si>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</si>
  <si>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</si>
  <si>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</si>
  <si>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</si>
  <si>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</si>
  <si>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</si>
  <si>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</si>
  <si>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</si>
  <si>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</si>
  <si>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</si>
  <si>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</si>
  <si>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</si>
  <si>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</si>
  <si>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</si>
  <si>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</si>
  <si>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</si>
  <si>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</si>
  <si>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</si>
  <si>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</si>
  <si>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</si>
  <si>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</si>
  <si>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</si>
  <si>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</si>
  <si>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</si>
  <si>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</si>
  <si>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</si>
  <si>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</si>
  <si>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</si>
  <si>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</si>
  <si>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</si>
  <si>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</si>
  <si>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</si>
  <si>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</si>
  <si>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</si>
  <si>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</si>
  <si>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</si>
  <si>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</si>
  <si>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</si>
  <si>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</si>
  <si>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</si>
  <si>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</si>
  <si>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</si>
  <si>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</si>
  <si>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</si>
  <si>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</si>
  <si>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</si>
  <si>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</si>
  <si>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</si>
  <si>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</si>
  <si>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</si>
  <si>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</si>
  <si>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</si>
  <si>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</si>
  <si>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</si>
  <si>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</si>
  <si>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</si>
  <si>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</si>
  <si>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</si>
  <si>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</si>
  <si>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</si>
  <si>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</si>
  <si>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</si>
  <si>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</si>
  <si>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</si>
  <si>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</si>
  <si>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</si>
  <si>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</si>
  <si>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</si>
  <si>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</si>
  <si>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</si>
  <si>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</si>
  <si>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</si>
  <si>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</si>
  <si>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</si>
  <si>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</si>
  <si>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</si>
  <si>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</si>
  <si>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</si>
  <si>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</si>
  <si>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</si>
  <si>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</si>
  <si>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</si>
  <si>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</si>
  <si>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</si>
  <si>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</si>
  <si>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</si>
  <si>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</si>
  <si>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</si>
  <si>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</si>
  <si>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</si>
  <si>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</si>
  <si>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</si>
  <si>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</si>
  <si>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</si>
  <si>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</si>
  <si>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</si>
  <si>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</si>
  <si>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</si>
  <si>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</si>
  <si>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</si>
  <si>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</si>
  <si>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</si>
  <si>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</si>
  <si>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</si>
  <si>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</si>
  <si>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</si>
  <si>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</si>
  <si>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</si>
  <si>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</si>
  <si>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</si>
  <si>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</si>
  <si>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</si>
  <si>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</si>
  <si>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</si>
  <si>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</si>
  <si>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</si>
  <si>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</si>
  <si>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</si>
  <si>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</si>
  <si>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</si>
  <si>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</si>
  <si>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</si>
  <si>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</si>
  <si>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</si>
  <si>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</si>
  <si>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</si>
  <si>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</si>
  <si>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</si>
  <si>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</si>
  <si>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</si>
  <si>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</si>
  <si>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</si>
  <si>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</si>
  <si>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</si>
  <si>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</si>
  <si>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</si>
  <si>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</si>
  <si>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</si>
  <si>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</si>
  <si>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</si>
  <si>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</si>
  <si>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</si>
  <si>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</si>
  <si>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</si>
  <si>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</si>
  <si>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</si>
  <si>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</si>
  <si>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</si>
  <si>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</si>
  <si>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</si>
  <si>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</si>
  <si>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</si>
  <si>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</si>
  <si>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</si>
  <si>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</si>
  <si>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</si>
  <si>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</si>
  <si>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</si>
  <si>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</si>
  <si>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</si>
  <si>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</si>
  <si>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</si>
  <si>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</si>
  <si>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</si>
  <si>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</si>
  <si>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</si>
  <si>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</si>
  <si>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</si>
  <si>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</si>
  <si>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</si>
  <si>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</si>
  <si>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</si>
  <si>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</si>
  <si>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</si>
  <si>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</si>
  <si>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</si>
  <si>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</si>
  <si>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</si>
  <si>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</si>
  <si>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</si>
  <si>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</si>
  <si>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</si>
  <si>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</si>
  <si>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</si>
  <si>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</si>
  <si>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</si>
  <si>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</si>
  <si>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</si>
  <si>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</si>
  <si>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</si>
  <si>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</si>
  <si>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</si>
  <si>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</si>
  <si>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</si>
  <si>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</si>
  <si>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</si>
  <si>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</si>
  <si>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</si>
  <si>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</si>
  <si>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</si>
  <si>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</si>
  <si>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</si>
  <si>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</si>
  <si>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</si>
  <si>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</si>
  <si>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</si>
  <si>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</si>
  <si>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</si>
  <si>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</si>
  <si>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</si>
  <si>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</si>
  <si>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</si>
  <si>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</si>
  <si>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</si>
  <si>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</si>
  <si>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</si>
  <si>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</si>
  <si>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</si>
  <si>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</si>
  <si>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</si>
  <si>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</si>
  <si>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</si>
  <si>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</si>
  <si>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</si>
  <si>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</si>
  <si>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</si>
  <si>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</si>
  <si>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</si>
  <si>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</si>
  <si>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</si>
  <si>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</si>
  <si>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</si>
  <si>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</si>
  <si>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</si>
  <si>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</si>
  <si>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</si>
  <si>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</si>
  <si>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</si>
  <si>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</si>
  <si>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</si>
  <si>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</si>
  <si>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</si>
  <si>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</si>
  <si>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</si>
  <si>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</si>
  <si>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</si>
  <si>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</si>
  <si>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</si>
  <si>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</si>
  <si>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</si>
  <si>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</si>
  <si>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</si>
  <si>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</si>
  <si>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</si>
  <si>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</si>
  <si>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</si>
  <si>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</si>
  <si>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</si>
  <si>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</si>
  <si>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</si>
  <si>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</si>
  <si>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</si>
  <si>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</si>
  <si>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</si>
  <si>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</si>
  <si>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</si>
  <si>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</si>
  <si>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</si>
  <si>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</si>
  <si>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</si>
  <si>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</si>
  <si>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</si>
  <si>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</si>
  <si>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</si>
  <si>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</si>
  <si>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</si>
  <si>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</si>
  <si>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</si>
  <si>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</si>
  <si>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</si>
  <si>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</si>
  <si>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</si>
  <si>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</si>
  <si>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</si>
  <si>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</si>
  <si>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</si>
  <si>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</si>
  <si>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</si>
  <si>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</si>
  <si>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</si>
  <si>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</si>
  <si>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</si>
  <si>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</si>
  <si>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</si>
  <si>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</si>
  <si>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</si>
  <si>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</si>
  <si>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</si>
  <si>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</si>
  <si>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</si>
  <si>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</si>
  <si>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</si>
  <si>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</si>
  <si>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</si>
  <si>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</si>
  <si>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</si>
  <si>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</si>
  <si>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</si>
  <si>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</si>
  <si>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</si>
  <si>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</si>
  <si>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</si>
  <si>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</si>
  <si>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</si>
  <si>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</si>
  <si>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</si>
  <si>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</si>
  <si>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</si>
  <si>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</si>
  <si>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</si>
  <si>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</si>
  <si>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</si>
  <si>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</si>
  <si>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</si>
  <si>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</si>
  <si>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</si>
  <si>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</si>
  <si>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</si>
  <si>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</si>
  <si>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</si>
  <si>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</si>
  <si>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</si>
  <si>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</si>
  <si>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</si>
  <si>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</si>
  <si>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</si>
  <si>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</si>
  <si>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</si>
  <si>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</si>
  <si>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</si>
  <si>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</si>
  <si>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</si>
  <si>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</si>
  <si>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</si>
  <si>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</si>
  <si>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</si>
  <si>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</si>
  <si>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</si>
  <si>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</si>
  <si>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</si>
  <si>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</si>
  <si>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</si>
  <si>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</si>
  <si>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</si>
  <si>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</si>
  <si>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</si>
  <si>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</si>
  <si>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</si>
  <si>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</si>
  <si>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</si>
  <si>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</si>
  <si>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</si>
  <si>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</si>
  <si>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</si>
  <si>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</si>
  <si>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</si>
  <si>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</si>
  <si>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</si>
  <si>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</si>
  <si>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</si>
  <si>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</si>
  <si>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</si>
  <si>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</si>
  <si>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</si>
  <si>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</si>
  <si>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</si>
  <si>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</si>
  <si>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</si>
  <si>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</si>
  <si>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</si>
  <si>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</si>
  <si>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</si>
  <si>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</si>
  <si>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</si>
  <si>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</si>
  <si>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</si>
  <si>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</si>
  <si>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</si>
  <si>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</si>
  <si>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</si>
  <si>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</si>
  <si>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</si>
  <si>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</si>
  <si>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</si>
  <si>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</si>
  <si>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</si>
  <si>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</si>
  <si>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</si>
  <si>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</si>
  <si>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</si>
  <si>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</si>
  <si>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</si>
  <si>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</si>
  <si>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</si>
  <si>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</si>
  <si>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</si>
  <si>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</si>
  <si>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</si>
  <si>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</si>
  <si>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</si>
  <si>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</si>
  <si>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</si>
  <si>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</si>
  <si>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</si>
  <si>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</si>
  <si>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</si>
  <si>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</si>
  <si>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</si>
  <si>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</si>
  <si>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</si>
  <si>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</si>
  <si>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</si>
  <si>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</si>
  <si>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</si>
  <si>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</si>
  <si>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</si>
  <si>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</si>
  <si>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</si>
  <si>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</si>
  <si>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</si>
  <si>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</si>
  <si>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</si>
  <si>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</si>
  <si>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</si>
  <si>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</si>
  <si>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</si>
  <si>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</si>
  <si>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</si>
  <si>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</si>
  <si>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</si>
  <si>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</si>
  <si>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</si>
  <si>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</si>
  <si>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</si>
  <si>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</si>
  <si>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</si>
  <si>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</si>
  <si>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</si>
  <si>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</si>
  <si>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</si>
  <si>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</si>
  <si>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</si>
  <si>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</si>
  <si>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</si>
  <si>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</si>
  <si>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</si>
  <si>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</si>
  <si>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</si>
  <si>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</si>
  <si>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</si>
  <si>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</si>
  <si>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</si>
  <si>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</si>
  <si>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</si>
  <si>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</si>
  <si>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</si>
  <si>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</si>
  <si>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</si>
  <si>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</si>
  <si>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</si>
  <si>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</si>
  <si>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</si>
  <si>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</si>
  <si>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</si>
  <si>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</si>
  <si>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</si>
  <si>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</si>
  <si>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</si>
  <si>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</si>
  <si>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</si>
  <si>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</si>
  <si>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</si>
  <si>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</si>
  <si>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</si>
  <si>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</si>
  <si>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</si>
  <si>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</si>
  <si>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</si>
  <si>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</si>
  <si>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</si>
  <si>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</si>
  <si>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</si>
  <si>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</si>
  <si>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</si>
  <si>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</si>
  <si>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</si>
  <si>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</si>
  <si>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</si>
  <si>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</si>
  <si>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</si>
  <si>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</si>
  <si>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</si>
  <si>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</si>
  <si>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</si>
  <si>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</si>
  <si>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</si>
  <si>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</si>
  <si>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</si>
  <si>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</si>
  <si>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</si>
  <si>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</si>
  <si>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</si>
  <si>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</si>
  <si>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</si>
  <si>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</si>
  <si>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</si>
  <si>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</si>
  <si>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</si>
  <si>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</si>
  <si>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</si>
  <si>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</si>
  <si>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</si>
  <si>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</si>
  <si>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</si>
  <si>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</si>
  <si>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</si>
  <si>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</si>
  <si>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</si>
  <si>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</si>
  <si>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</si>
  <si>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</si>
  <si>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</si>
  <si>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</si>
  <si>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</si>
  <si>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</si>
  <si>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</si>
  <si>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</si>
  <si>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</si>
  <si>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</si>
  <si>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</si>
  <si>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</si>
  <si>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</si>
  <si>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</si>
  <si>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</si>
  <si>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</si>
  <si>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</si>
  <si>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</si>
  <si>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</si>
  <si>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</si>
  <si>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</si>
  <si>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</si>
  <si>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</si>
  <si>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</si>
  <si>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</si>
  <si>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</si>
  <si>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</si>
  <si>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</si>
  <si>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</si>
  <si>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</si>
  <si>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</si>
  <si>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</si>
  <si>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</si>
  <si>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</si>
  <si>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</si>
  <si>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</si>
  <si>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</si>
  <si>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</si>
  <si>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</si>
  <si>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</si>
  <si>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</si>
  <si>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</si>
  <si>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</si>
  <si>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</si>
  <si>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</si>
  <si>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</si>
  <si>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</si>
  <si>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</si>
  <si>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</si>
  <si>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</si>
  <si>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</si>
  <si>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</si>
  <si>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</si>
  <si>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</si>
  <si>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</si>
  <si>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</si>
  <si>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</si>
  <si>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</si>
  <si>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</si>
  <si>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</si>
  <si>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</si>
  <si>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</si>
  <si>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</si>
  <si>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</si>
  <si>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</si>
  <si>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</si>
  <si>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</si>
  <si>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</si>
  <si>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</si>
  <si>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</si>
  <si>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</si>
  <si>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</si>
  <si>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</si>
  <si>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</si>
  <si>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</si>
  <si>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</si>
  <si>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</si>
  <si>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</si>
  <si>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</si>
  <si>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</si>
  <si>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</si>
  <si>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</si>
  <si>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</si>
  <si>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</si>
  <si>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</si>
  <si>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</si>
  <si>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</si>
  <si>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</si>
  <si>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</si>
  <si>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</si>
  <si>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</si>
  <si>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</si>
  <si>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</si>
  <si>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</si>
  <si>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</si>
  <si>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</si>
  <si>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</si>
  <si>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</si>
  <si>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</si>
  <si>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</si>
  <si>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</si>
  <si>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</si>
  <si>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</si>
  <si>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</si>
  <si>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</si>
  <si>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</si>
  <si>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</si>
  <si>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</si>
  <si>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</si>
  <si>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</si>
  <si>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</si>
  <si>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</si>
  <si>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</si>
  <si>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</si>
  <si>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</si>
  <si>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</si>
  <si>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</si>
  <si>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</si>
  <si>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</si>
  <si>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</si>
  <si>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</si>
  <si>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</si>
  <si>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</si>
  <si>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</si>
  <si>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</si>
  <si>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</si>
  <si>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</si>
  <si>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</si>
  <si>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</si>
  <si>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</si>
  <si>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</si>
  <si>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</si>
  <si>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</si>
  <si>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</si>
  <si>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</si>
  <si>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</si>
  <si>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</si>
  <si>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</si>
  <si>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</si>
  <si>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</si>
  <si>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</si>
  <si>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</si>
  <si>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</si>
  <si>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</si>
  <si>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</si>
  <si>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</si>
  <si>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</si>
  <si>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</si>
  <si>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</si>
  <si>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</si>
  <si>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</si>
  <si>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</si>
  <si>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</si>
  <si>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</si>
  <si>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</si>
  <si>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</si>
  <si>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</si>
  <si>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</si>
  <si>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</si>
  <si>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</si>
  <si>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</si>
  <si>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</si>
  <si>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</si>
  <si>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</si>
  <si>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</si>
  <si>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</si>
  <si>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</si>
  <si>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</si>
  <si>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</si>
  <si>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</si>
  <si>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</si>
  <si>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</si>
  <si>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</si>
  <si>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</si>
  <si>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</si>
  <si>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</si>
  <si>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</si>
  <si>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</si>
  <si>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</si>
  <si>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</si>
  <si>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</si>
  <si>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</si>
  <si>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</si>
  <si>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</si>
  <si>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</si>
  <si>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</si>
  <si>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</si>
  <si>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</si>
  <si>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</si>
  <si>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</si>
  <si>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</si>
  <si>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</si>
  <si>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</si>
  <si>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</si>
  <si>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</si>
  <si>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</si>
  <si>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</si>
  <si>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</si>
  <si>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</si>
  <si>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</si>
  <si>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</si>
  <si>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</si>
  <si>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</si>
  <si>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</si>
  <si>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</si>
  <si>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</si>
  <si>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</si>
  <si>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</si>
  <si>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</si>
  <si>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</si>
  <si>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</si>
  <si>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</si>
  <si>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</si>
  <si>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</si>
  <si>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</si>
  <si>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</si>
  <si>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</si>
  <si>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</si>
  <si>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</si>
  <si>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</si>
  <si>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</si>
  <si>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</si>
  <si>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</si>
  <si>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</si>
  <si>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</si>
  <si>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</si>
  <si>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</si>
  <si>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</si>
  <si>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</si>
  <si>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</si>
  <si>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</si>
  <si>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</si>
  <si>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</si>
  <si>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</si>
  <si>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</si>
  <si>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</si>
  <si>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</si>
  <si>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</si>
  <si>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</si>
  <si>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</si>
  <si>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</si>
  <si>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</si>
  <si>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</si>
  <si>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</si>
  <si>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</si>
  <si>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</si>
  <si>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</si>
  <si>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</si>
  <si>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</si>
  <si>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</si>
  <si>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</si>
  <si>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</si>
  <si>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</si>
  <si>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</si>
  <si>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</si>
  <si>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</si>
  <si>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</si>
  <si>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</si>
  <si>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</si>
  <si>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</si>
  <si>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</si>
  <si>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</si>
  <si>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</si>
  <si>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</si>
  <si>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</si>
  <si>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</si>
  <si>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</si>
  <si>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</si>
  <si>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</si>
  <si>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</si>
  <si>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</si>
  <si>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</si>
  <si>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</si>
  <si>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</si>
  <si>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</si>
  <si>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</si>
  <si>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</si>
  <si>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</si>
  <si>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</si>
  <si>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</si>
  <si>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</si>
  <si>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</si>
  <si>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</si>
  <si>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</si>
  <si>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</si>
  <si>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</si>
  <si>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</si>
  <si>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</si>
  <si>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</si>
  <si>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</si>
  <si>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</si>
  <si>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</si>
  <si>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</si>
  <si>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</si>
  <si>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</si>
  <si>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</si>
  <si>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</si>
  <si>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</si>
  <si>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</si>
  <si>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</si>
  <si>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</si>
  <si>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</si>
  <si>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</si>
  <si>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</si>
  <si>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</si>
  <si>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</si>
  <si>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</si>
  <si>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</si>
  <si>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</si>
  <si>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</si>
  <si>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</si>
  <si>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</si>
  <si>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</si>
  <si>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</si>
  <si>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</si>
  <si>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</si>
  <si>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</si>
  <si>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</si>
  <si>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</si>
  <si>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</si>
  <si>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</si>
  <si>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</si>
  <si>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</si>
  <si>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</si>
  <si>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</si>
  <si>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</si>
  <si>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</si>
  <si>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</si>
  <si>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</si>
  <si>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</si>
  <si>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</si>
  <si>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</si>
  <si>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</si>
  <si>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</si>
  <si>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</si>
  <si>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</si>
  <si>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</si>
  <si>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</si>
  <si>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</si>
  <si>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</si>
  <si>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</si>
  <si>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</si>
  <si>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</si>
  <si>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</si>
  <si>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</si>
  <si>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</si>
  <si>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</si>
  <si>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</si>
  <si>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</si>
  <si>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</si>
  <si>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</si>
  <si>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</si>
  <si>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</si>
  <si>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</si>
  <si>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</si>
  <si>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</si>
  <si>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</si>
  <si>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</si>
  <si>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</si>
  <si>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</si>
  <si>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</si>
  <si>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</si>
  <si>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</si>
  <si>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</si>
  <si>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</si>
  <si>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</si>
  <si>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</si>
  <si>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</si>
  <si>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</si>
  <si>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</si>
  <si>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</si>
  <si>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</si>
  <si>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</si>
  <si>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</si>
  <si>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</si>
  <si>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</si>
  <si>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</si>
  <si>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</si>
  <si>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</si>
  <si>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</si>
  <si>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</si>
  <si>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</si>
  <si>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</si>
  <si>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</si>
  <si>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</si>
  <si>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</si>
  <si>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</si>
  <si>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</si>
  <si>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</si>
  <si>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</si>
  <si>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</si>
  <si>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</si>
  <si>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</si>
  <si>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</si>
  <si>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</si>
  <si>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</si>
  <si>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</si>
  <si>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</si>
  <si>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</si>
  <si>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</si>
  <si>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</si>
  <si>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</si>
  <si>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</si>
  <si>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</si>
  <si>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</si>
  <si>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</si>
  <si>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</si>
  <si>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</si>
  <si>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</si>
  <si>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</si>
  <si>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</si>
  <si>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</si>
  <si>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</si>
  <si>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</si>
  <si>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</si>
  <si>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</si>
  <si>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</si>
  <si>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</si>
  <si>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</si>
  <si>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</si>
  <si>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</si>
  <si>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</si>
  <si>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</si>
  <si>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</si>
  <si>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</si>
  <si>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</si>
  <si>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</si>
  <si>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</si>
  <si>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</si>
  <si>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</si>
  <si>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</si>
  <si>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</si>
  <si>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</si>
  <si>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</si>
  <si>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</si>
  <si>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</si>
  <si>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</si>
  <si>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</si>
  <si>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</si>
  <si>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</si>
  <si>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</si>
  <si>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</si>
  <si>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</si>
  <si>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</si>
  <si>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</si>
  <si>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</si>
  <si>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</si>
  <si>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</si>
  <si>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</si>
  <si>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</si>
  <si>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</si>
  <si>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</si>
  <si>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</si>
  <si>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</si>
  <si>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</si>
  <si>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</si>
  <si>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</si>
  <si>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</si>
  <si>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</si>
  <si>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</si>
  <si>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</si>
  <si>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</si>
  <si>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</si>
  <si>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</si>
  <si>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</si>
  <si>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</si>
  <si>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</si>
  <si>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</si>
  <si>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</si>
  <si>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</si>
  <si>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</si>
  <si>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</si>
  <si>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</si>
  <si>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</si>
  <si>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</si>
  <si>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</si>
  <si>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</si>
  <si>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</si>
  <si>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</si>
  <si>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</si>
  <si>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</si>
  <si>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</si>
  <si>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</si>
  <si>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</si>
  <si>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</si>
  <si>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</si>
  <si>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</si>
  <si>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</si>
  <si>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</si>
  <si>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</si>
  <si>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</si>
  <si>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</si>
  <si>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</si>
  <si>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</si>
  <si>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</si>
  <si>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</si>
  <si>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</si>
  <si>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</si>
  <si>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</si>
  <si>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</si>
  <si>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</si>
  <si>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</si>
  <si>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</si>
  <si>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</si>
  <si>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</si>
  <si>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</si>
  <si>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</si>
  <si>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</si>
  <si>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</si>
  <si>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</si>
  <si>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</si>
  <si>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</si>
  <si>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</si>
  <si>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</si>
  <si>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</si>
  <si>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</si>
  <si>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</si>
  <si>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</si>
  <si>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</si>
  <si>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</si>
  <si>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</si>
  <si>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</si>
  <si>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</si>
  <si>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</si>
  <si>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</si>
  <si>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</si>
  <si>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</si>
  <si>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</si>
  <si>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</si>
  <si>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</si>
  <si>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</si>
  <si>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</si>
  <si>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</si>
  <si>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</si>
  <si>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</si>
  <si>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</si>
  <si>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</si>
  <si>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</si>
  <si>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</si>
  <si>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</si>
  <si>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</si>
  <si>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</si>
  <si>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</si>
  <si>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</si>
  <si>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</si>
  <si>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</si>
  <si>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</si>
  <si>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</si>
  <si>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</si>
  <si>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</si>
  <si>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</si>
  <si>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</si>
  <si>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</si>
  <si>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</si>
  <si>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</si>
  <si>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</si>
  <si>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</si>
  <si>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</si>
  <si>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</si>
  <si>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</si>
  <si>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</si>
  <si>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</si>
  <si>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</si>
  <si>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</si>
  <si>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</si>
  <si>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</si>
  <si>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</si>
  <si>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</si>
  <si>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</si>
  <si>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</si>
  <si>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</si>
  <si>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</si>
  <si>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</si>
  <si>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</si>
  <si>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</si>
  <si>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</si>
  <si>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</si>
  <si>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</si>
  <si>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</si>
  <si>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</si>
  <si>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</si>
  <si>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</si>
  <si>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</si>
  <si>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</si>
  <si>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</si>
  <si>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</si>
  <si>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</si>
  <si>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</si>
  <si>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</si>
  <si>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</si>
  <si>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</si>
  <si>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</si>
  <si>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</si>
  <si>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</si>
  <si>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</si>
  <si>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</si>
  <si>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</si>
  <si>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</si>
  <si>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</si>
  <si>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</si>
  <si>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</si>
  <si>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</si>
  <si>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</si>
  <si>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</si>
  <si>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</si>
  <si>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</si>
  <si>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</si>
  <si>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</si>
  <si>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</si>
  <si>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</si>
  <si>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</si>
  <si>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</si>
  <si>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</si>
  <si>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</si>
  <si>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</si>
  <si>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</si>
  <si>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</si>
  <si>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</si>
  <si>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</si>
  <si>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</si>
  <si>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</si>
  <si>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</si>
  <si>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</si>
  <si>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</si>
  <si>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</si>
  <si>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</si>
  <si>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</si>
  <si>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</si>
  <si>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</si>
  <si>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</si>
  <si>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</si>
  <si>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</si>
  <si>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</si>
  <si>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</si>
  <si>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</si>
  <si>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</si>
  <si>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</si>
  <si>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</si>
  <si>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</si>
  <si>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</si>
  <si>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</si>
  <si>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</si>
  <si>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</si>
  <si>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</si>
  <si>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</si>
  <si>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</si>
  <si>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</si>
  <si>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</si>
  <si>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</si>
  <si>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</si>
  <si>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</si>
  <si>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</si>
  <si>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</si>
  <si>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</si>
  <si>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</si>
  <si>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</si>
  <si>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</si>
  <si>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</si>
  <si>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</si>
  <si>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</si>
  <si>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</si>
  <si>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</si>
  <si>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</si>
  <si>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</si>
  <si>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</si>
  <si>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</si>
  <si>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</si>
  <si>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</si>
  <si>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</si>
  <si>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</si>
  <si>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</si>
  <si>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</si>
  <si>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</si>
  <si>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</si>
  <si>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</si>
  <si>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</si>
  <si>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</si>
  <si>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</si>
  <si>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</si>
  <si>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</si>
  <si>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</si>
  <si>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</si>
  <si>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</si>
  <si>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</si>
  <si>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</si>
  <si>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</si>
  <si>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</si>
  <si>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</si>
  <si>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</si>
  <si>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</si>
  <si>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</si>
  <si>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</si>
  <si>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</si>
  <si>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</si>
  <si>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</si>
  <si>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</si>
  <si>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</si>
  <si>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</si>
  <si>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</si>
  <si>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</si>
  <si>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</si>
  <si>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</si>
  <si>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</si>
  <si>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</si>
  <si>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</si>
  <si>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</si>
  <si>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</si>
  <si>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</si>
  <si>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</si>
  <si>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</si>
  <si>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</si>
  <si>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</si>
  <si>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</si>
  <si>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</si>
  <si>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</si>
  <si>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</si>
  <si>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</si>
  <si>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</si>
  <si>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</si>
  <si>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</si>
  <si>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</si>
  <si>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</si>
  <si>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</si>
  <si>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</si>
  <si>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</si>
  <si>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</si>
  <si>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</si>
  <si>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</si>
  <si>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</si>
  <si>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</si>
  <si>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</si>
  <si>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</si>
  <si>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</si>
  <si>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</si>
  <si>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</si>
  <si>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</si>
  <si>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</si>
  <si>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</si>
  <si>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</si>
  <si>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</si>
  <si>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</si>
  <si>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</si>
  <si>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</si>
  <si>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</si>
  <si>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</si>
  <si>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</si>
  <si>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</si>
  <si>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</si>
  <si>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</si>
  <si>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</si>
  <si>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</si>
  <si>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</si>
  <si>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</si>
  <si>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</si>
  <si>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</si>
  <si>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</si>
  <si>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</si>
  <si>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</si>
  <si>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</si>
  <si>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</si>
  <si>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</si>
  <si>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</si>
  <si>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</si>
  <si>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</si>
  <si>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</si>
  <si>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</si>
  <si>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</si>
  <si>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</si>
  <si>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</si>
  <si>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</si>
  <si>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</si>
  <si>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</si>
  <si>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</si>
  <si>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</si>
  <si>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</si>
  <si>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</si>
  <si>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</si>
  <si>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</si>
  <si>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</si>
  <si>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</si>
  <si>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</si>
  <si>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</si>
  <si>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</si>
  <si>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</si>
  <si>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</si>
  <si>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</si>
  <si>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</si>
  <si>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</si>
  <si>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</si>
  <si>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</si>
  <si>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</si>
  <si>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</si>
  <si>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</si>
  <si>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</si>
  <si>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</si>
  <si>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</si>
  <si>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</si>
  <si>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</si>
  <si>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</si>
  <si>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</si>
  <si>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</si>
  <si>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</si>
  <si>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</si>
  <si>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</si>
  <si>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</si>
  <si>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</si>
  <si>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</si>
  <si>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</si>
  <si>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</si>
  <si>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</si>
  <si>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</si>
  <si>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</si>
  <si>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</si>
  <si>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</si>
  <si>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</si>
  <si>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</si>
  <si>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</si>
  <si>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</si>
  <si>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</si>
  <si>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</si>
  <si>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</si>
  <si>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</si>
  <si>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</si>
  <si>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</si>
  <si>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</si>
  <si>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</si>
  <si>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</si>
  <si>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</si>
  <si>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</si>
  <si>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</si>
  <si>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</si>
  <si>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</si>
  <si>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</si>
  <si>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</si>
  <si>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</si>
  <si>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</si>
  <si>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</si>
  <si>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</si>
  <si>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</si>
  <si>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</si>
  <si>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</si>
  <si>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</si>
  <si>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</si>
  <si>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</si>
  <si>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</si>
  <si>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</si>
  <si>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</si>
  <si>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</si>
  <si>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</si>
  <si>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</si>
  <si>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</si>
  <si>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</si>
  <si>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</si>
  <si>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</si>
  <si>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</si>
  <si>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</si>
  <si>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</si>
  <si>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</si>
  <si>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</si>
  <si>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</si>
  <si>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</si>
  <si>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</si>
  <si>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</si>
  <si>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</si>
  <si>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</si>
  <si>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</si>
  <si>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</si>
  <si>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</si>
  <si>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</si>
  <si>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</si>
  <si>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</si>
  <si>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</si>
  <si>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</si>
  <si>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</si>
  <si>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</si>
  <si>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</si>
  <si>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</si>
  <si>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</si>
  <si>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</si>
  <si>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</si>
  <si>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</si>
  <si>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</si>
  <si>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</si>
  <si>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</si>
  <si>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</si>
  <si>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</si>
  <si>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</si>
  <si>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</si>
  <si>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</si>
  <si>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</si>
  <si>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</si>
  <si>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</si>
  <si>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</si>
  <si>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</si>
  <si>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</si>
  <si>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</si>
  <si>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</si>
  <si>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</si>
  <si>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</si>
  <si>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</si>
  <si>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</si>
  <si>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</si>
  <si>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</si>
  <si>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</si>
  <si>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</si>
  <si>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</si>
  <si>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</si>
  <si>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</si>
  <si>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</si>
  <si>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</si>
  <si>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</si>
  <si>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</si>
  <si>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</si>
  <si>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</si>
  <si>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</si>
  <si>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</si>
  <si>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</si>
  <si>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</si>
  <si>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</si>
  <si>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</si>
  <si>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</si>
  <si>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</si>
  <si>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</si>
  <si>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</si>
  <si>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</si>
  <si>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</si>
  <si>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</si>
  <si>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</si>
  <si>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</si>
  <si>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</si>
  <si>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</si>
  <si>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</si>
  <si>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</si>
  <si>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</si>
  <si>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</si>
  <si>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</si>
  <si>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</si>
  <si>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</si>
  <si>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</si>
  <si>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</si>
  <si>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</si>
  <si>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</si>
  <si>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</si>
  <si>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</si>
  <si>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</si>
  <si>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</si>
  <si>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</si>
  <si>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</si>
  <si>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</si>
  <si>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</si>
  <si>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</si>
  <si>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</si>
  <si>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</si>
  <si>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</si>
  <si>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</si>
  <si>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</si>
  <si>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</si>
  <si>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</si>
  <si>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</si>
  <si>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</si>
  <si>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</si>
  <si>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</si>
  <si>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</si>
  <si>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</si>
  <si>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</si>
  <si>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</si>
  <si>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</si>
  <si>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</si>
  <si>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</si>
  <si>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</si>
  <si>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</si>
  <si>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</si>
  <si>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</si>
  <si>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</si>
  <si>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</si>
  <si>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</si>
  <si>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</si>
  <si>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</si>
  <si>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</si>
  <si>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</si>
  <si>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</si>
  <si>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</si>
  <si>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</si>
  <si>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</si>
  <si>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</si>
  <si>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</si>
  <si>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</si>
  <si>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</si>
  <si>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</si>
  <si>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</si>
  <si>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</si>
  <si>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</si>
  <si>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</si>
  <si>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</si>
  <si>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</si>
  <si>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</si>
  <si>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</si>
  <si>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</si>
  <si>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</si>
  <si>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</si>
  <si>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</si>
  <si>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</si>
  <si>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</si>
  <si>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</si>
  <si>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</si>
  <si>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</si>
  <si>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</si>
  <si>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</si>
  <si>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</si>
  <si>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</si>
  <si>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</si>
  <si>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</si>
  <si>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</si>
  <si>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</si>
  <si>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</si>
  <si>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</si>
  <si>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</si>
  <si>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</si>
  <si>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</si>
  <si>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</si>
  <si>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</si>
  <si>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</si>
  <si>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</si>
  <si>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</si>
  <si>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</si>
  <si>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</si>
  <si>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</si>
  <si>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</si>
  <si>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</si>
  <si>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</si>
  <si>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</si>
  <si>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</si>
  <si>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</si>
  <si>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</si>
  <si>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</si>
  <si>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</si>
  <si>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</si>
  <si>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</si>
  <si>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</si>
  <si>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</si>
  <si>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</si>
  <si>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</si>
  <si>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</si>
  <si>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</si>
  <si>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</si>
  <si>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</si>
  <si>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</si>
  <si>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</si>
  <si>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</si>
  <si>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</si>
  <si>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</si>
  <si>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</si>
  <si>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</si>
  <si>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</si>
  <si>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</si>
  <si>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</si>
  <si>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</si>
  <si>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</si>
  <si>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</si>
  <si>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</si>
  <si>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</si>
  <si>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</si>
  <si>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</si>
  <si>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</si>
  <si>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</si>
  <si>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</si>
  <si>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</si>
  <si>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</si>
  <si>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</si>
  <si>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</si>
  <si>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</si>
  <si>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</si>
  <si>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</si>
  <si>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</si>
  <si>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</si>
  <si>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</si>
  <si>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</si>
  <si>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</si>
  <si>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</si>
  <si>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</si>
  <si>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</si>
  <si>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</si>
  <si>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</si>
  <si>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</si>
  <si>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</si>
  <si>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</si>
  <si>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</si>
  <si>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</si>
  <si>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</si>
  <si>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</si>
  <si>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</si>
  <si>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</si>
  <si>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</si>
  <si>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</si>
  <si>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</si>
  <si>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</si>
  <si>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</si>
  <si>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</si>
  <si>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</si>
  <si>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</si>
  <si>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</si>
  <si>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</si>
  <si>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</si>
  <si>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</si>
  <si>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</si>
  <si>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</si>
  <si>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</si>
  <si>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</si>
  <si>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</si>
  <si>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</si>
  <si>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</si>
  <si>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</si>
  <si>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</si>
  <si>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</si>
  <si>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</si>
  <si>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</si>
  <si>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</si>
  <si>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</si>
  <si>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</si>
  <si>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</si>
  <si>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</si>
  <si>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</si>
  <si>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</si>
  <si>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</si>
  <si>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</si>
  <si>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</si>
  <si>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</si>
  <si>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</si>
  <si>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</si>
  <si>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</si>
  <si>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</si>
  <si>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</si>
  <si>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</si>
  <si>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</si>
  <si>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</si>
  <si>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</si>
  <si>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</si>
  <si>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</si>
  <si>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</si>
  <si>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</si>
  <si>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</si>
  <si>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</si>
  <si>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</si>
  <si>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</si>
  <si>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</si>
  <si>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</si>
  <si>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</si>
  <si>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</si>
  <si>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</si>
  <si>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</si>
  <si>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</si>
  <si>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</si>
  <si>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</si>
  <si>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</si>
  <si>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</si>
  <si>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</si>
  <si>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</si>
  <si>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</si>
  <si>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</si>
  <si>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</si>
  <si>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</si>
  <si>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</si>
  <si>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</si>
  <si>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</si>
  <si>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</si>
  <si>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</si>
  <si>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</si>
  <si>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</si>
  <si>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</si>
  <si>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</si>
  <si>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</si>
  <si>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</si>
  <si>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</si>
  <si>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</si>
  <si>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</si>
  <si>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</si>
  <si>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</si>
  <si>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</si>
  <si>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</si>
  <si>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</si>
  <si>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</si>
  <si>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</si>
  <si>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</si>
  <si>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</si>
  <si>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</si>
  <si>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</si>
  <si>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</si>
  <si>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</si>
  <si>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</si>
  <si>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</si>
  <si>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</si>
  <si>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</si>
  <si>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</si>
  <si>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</si>
  <si>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</si>
  <si>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</si>
  <si>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</si>
  <si>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</si>
  <si>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</si>
  <si>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</si>
  <si>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</si>
  <si>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</si>
  <si>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</si>
  <si>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</si>
  <si>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</si>
  <si>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</si>
  <si>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</si>
  <si>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</si>
  <si>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</si>
  <si>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</si>
  <si>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</si>
  <si>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</si>
  <si>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</si>
  <si>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</si>
  <si>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</si>
  <si>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</si>
  <si>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</si>
  <si>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</si>
  <si>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</si>
  <si>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</si>
  <si>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</si>
  <si>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</si>
  <si>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</si>
  <si>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</si>
  <si>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</si>
  <si>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</si>
  <si>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</si>
  <si>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</si>
  <si>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</si>
  <si>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</si>
  <si>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</si>
  <si>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</si>
  <si>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</si>
  <si>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</si>
  <si>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</si>
  <si>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</si>
  <si>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</si>
  <si>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</si>
  <si>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</si>
  <si>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</si>
  <si>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</si>
  <si>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</si>
  <si>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</si>
  <si>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</si>
  <si>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</si>
  <si>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</si>
  <si>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</si>
  <si>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</si>
  <si>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</si>
  <si>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</si>
  <si>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</si>
  <si>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</si>
  <si>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</si>
  <si>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</si>
  <si>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</si>
  <si>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</si>
  <si>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</si>
  <si>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</si>
  <si>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</si>
  <si>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</si>
  <si>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</si>
  <si>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</si>
  <si>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</si>
  <si>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</si>
  <si>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</si>
  <si>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</si>
  <si>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</si>
  <si>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</si>
  <si>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</si>
  <si>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</si>
  <si>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</si>
  <si>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</si>
  <si>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</si>
  <si>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</si>
  <si>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</si>
  <si>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</si>
  <si>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</si>
  <si>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</si>
  <si>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</si>
  <si>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</si>
  <si>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</si>
  <si>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</si>
  <si>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</si>
  <si>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</si>
  <si>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</si>
  <si>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</si>
  <si>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</si>
  <si>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</si>
  <si>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</si>
  <si>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</si>
  <si>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</si>
  <si>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</si>
  <si>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</si>
  <si>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</si>
  <si>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</si>
  <si>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</si>
  <si>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</si>
  <si>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</si>
  <si>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</si>
  <si>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</si>
  <si>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</si>
  <si>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</si>
  <si>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</si>
  <si>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</si>
  <si>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</si>
  <si>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</si>
  <si>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</si>
  <si>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</si>
  <si>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</si>
  <si>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</si>
  <si>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</si>
  <si>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</si>
  <si>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</si>
  <si>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</si>
  <si>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</si>
  <si>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</si>
  <si>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</si>
  <si>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</si>
  <si>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</si>
  <si>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</si>
  <si>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</si>
  <si>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</si>
  <si>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</si>
  <si>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</si>
  <si>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</si>
  <si>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</si>
  <si>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</si>
  <si>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</si>
  <si>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</si>
  <si>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</si>
  <si>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</si>
  <si>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</si>
  <si>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</si>
  <si>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</si>
  <si>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</si>
  <si>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</si>
  <si>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</si>
  <si>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</si>
  <si>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</si>
  <si>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</si>
  <si>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</si>
  <si>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</si>
  <si>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</si>
  <si>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</si>
  <si>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</si>
  <si>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</si>
  <si>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</si>
  <si>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</si>
  <si>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</si>
  <si>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</si>
  <si>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</si>
  <si>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</si>
  <si>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</si>
  <si>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</si>
  <si>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</si>
  <si>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</si>
  <si>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</si>
  <si>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</si>
  <si>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</si>
  <si>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</si>
  <si>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</si>
  <si>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</si>
  <si>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</si>
  <si>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</si>
  <si>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</si>
  <si>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</si>
  <si>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</si>
  <si>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</si>
  <si>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</si>
  <si>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</si>
  <si>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</si>
  <si>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</si>
  <si>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</si>
  <si>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</si>
  <si>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</si>
  <si>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</si>
  <si>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</si>
  <si>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</si>
  <si>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</si>
  <si>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</si>
  <si>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</si>
  <si>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</si>
  <si>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</si>
  <si>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</si>
  <si>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</si>
  <si>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</si>
  <si>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</si>
  <si>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</si>
  <si>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</si>
  <si>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</si>
  <si>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</si>
  <si>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</si>
  <si>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</si>
  <si>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</si>
  <si>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</si>
  <si>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</si>
  <si>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</si>
  <si>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</si>
  <si>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</si>
  <si>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</si>
  <si>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</si>
  <si>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</si>
  <si>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</si>
  <si>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</si>
  <si>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</si>
  <si>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</si>
  <si>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</si>
  <si>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</si>
  <si>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</si>
  <si>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</si>
  <si>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</si>
  <si>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</si>
  <si>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</si>
  <si>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</si>
  <si>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</si>
  <si>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</si>
  <si>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</si>
  <si>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</si>
  <si>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</si>
  <si>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</si>
  <si>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</si>
  <si>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</si>
  <si>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</si>
  <si>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</si>
  <si>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</si>
  <si>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</si>
  <si>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</si>
  <si>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</si>
  <si>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</si>
  <si>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</si>
  <si>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</si>
  <si>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</si>
  <si>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</si>
  <si>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</si>
  <si>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</si>
  <si>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</si>
  <si>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</si>
  <si>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</si>
  <si>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</si>
  <si>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</si>
  <si>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</si>
  <si>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</si>
  <si>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</si>
  <si>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</si>
  <si>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</si>
  <si>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</si>
  <si>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</si>
  <si>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</si>
  <si>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</si>
  <si>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</si>
  <si>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</si>
  <si>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</si>
  <si>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</si>
  <si>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</si>
  <si>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</si>
  <si>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</si>
  <si>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</si>
  <si>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</si>
  <si>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</si>
  <si>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</si>
  <si>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</si>
  <si>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</si>
  <si>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</si>
  <si>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</si>
  <si>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</si>
  <si>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</si>
  <si>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</si>
  <si>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</si>
  <si>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</si>
  <si>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</si>
  <si>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</si>
  <si>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</si>
  <si>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</si>
  <si>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</si>
  <si>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</si>
  <si>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</si>
  <si>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</si>
  <si>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</si>
  <si>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</si>
  <si>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</si>
  <si>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</si>
  <si>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</si>
  <si>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</si>
  <si>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</si>
  <si>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</si>
  <si>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</si>
  <si>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</si>
  <si>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</si>
  <si>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</si>
  <si>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</si>
  <si>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</si>
  <si>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</si>
  <si>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</si>
  <si>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</si>
  <si>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</si>
  <si>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</si>
  <si>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</si>
  <si>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</si>
  <si>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</si>
  <si>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</si>
  <si>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</si>
  <si>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</si>
  <si>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</si>
  <si>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</si>
  <si>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</si>
  <si>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</si>
  <si>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</si>
  <si>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</si>
  <si>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</si>
  <si>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</si>
  <si>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</si>
  <si>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</si>
  <si>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</si>
  <si>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</si>
  <si>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</si>
  <si>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</si>
  <si>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</si>
  <si>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</si>
  <si>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</si>
  <si>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</si>
  <si>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</si>
  <si>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</si>
  <si>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</si>
  <si>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</si>
  <si>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</si>
  <si>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</si>
  <si>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</si>
  <si>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</si>
  <si>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</si>
  <si>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</si>
  <si>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</si>
  <si>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</si>
  <si>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</si>
  <si>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</si>
  <si>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</si>
  <si>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</si>
  <si>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</si>
  <si>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</si>
  <si>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</si>
  <si>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</si>
  <si>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</si>
  <si>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</si>
  <si>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</si>
  <si>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</si>
  <si>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</si>
  <si>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</si>
  <si>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</si>
  <si>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</si>
  <si>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</si>
  <si>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</si>
  <si>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</si>
  <si>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</si>
  <si>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</si>
  <si>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</si>
  <si>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</si>
  <si>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</si>
  <si>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</si>
  <si>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</si>
  <si>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</si>
  <si>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</si>
  <si>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</si>
  <si>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</si>
  <si>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</si>
  <si>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</si>
  <si>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</si>
  <si>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</si>
  <si>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</si>
  <si>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</si>
  <si>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</si>
  <si>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</si>
  <si>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</si>
  <si>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</si>
  <si>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</si>
  <si>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</si>
  <si>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</si>
  <si>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</si>
  <si>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</si>
  <si>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</si>
  <si>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</si>
  <si>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</si>
  <si>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</si>
  <si>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</si>
  <si>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</si>
  <si>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</si>
  <si>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</si>
  <si>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</si>
  <si>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</si>
  <si>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</si>
  <si>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</si>
  <si>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</si>
  <si>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</si>
  <si>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</si>
  <si>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</si>
  <si>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</si>
  <si>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</si>
  <si>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</si>
  <si>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</si>
  <si>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</si>
  <si>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</si>
  <si>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</si>
  <si>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</si>
  <si>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</si>
  <si>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</si>
  <si>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</si>
  <si>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</si>
  <si>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</si>
  <si>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</si>
  <si>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</si>
  <si>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</si>
  <si>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</si>
  <si>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</si>
  <si>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</si>
  <si>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</si>
  <si>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</si>
  <si>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</si>
  <si>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</si>
  <si>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</si>
  <si>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</si>
  <si>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</si>
  <si>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</si>
  <si>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</si>
  <si>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</si>
  <si>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</si>
  <si>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</si>
  <si>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</si>
  <si>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</si>
  <si>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</si>
  <si>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</si>
  <si>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</si>
  <si>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</si>
  <si>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</si>
  <si>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</si>
  <si>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</si>
  <si>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</si>
  <si>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</si>
  <si>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</si>
  <si>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</si>
  <si>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</si>
  <si>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</si>
  <si>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</si>
  <si>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</si>
  <si>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</si>
  <si>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</si>
  <si>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</si>
  <si>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</si>
  <si>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</si>
  <si>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</si>
  <si>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</si>
  <si>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</si>
  <si>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</si>
  <si>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</si>
  <si>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</si>
  <si>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</si>
  <si>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</si>
  <si>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</si>
  <si>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</si>
  <si>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</si>
  <si>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</si>
  <si>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</si>
  <si>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</si>
  <si>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</si>
  <si>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</si>
  <si>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</si>
  <si>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</si>
  <si>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</si>
  <si>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</si>
  <si>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</si>
  <si>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</si>
  <si>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</si>
  <si>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</si>
  <si>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</si>
  <si>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</si>
  <si>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</si>
  <si>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</si>
  <si>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</si>
  <si>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</si>
  <si>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</si>
  <si>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</si>
  <si>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</si>
  <si>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</si>
  <si>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</si>
  <si>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</si>
  <si>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</si>
  <si>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</si>
  <si>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</si>
  <si>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</si>
  <si>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</si>
  <si>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</si>
  <si>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</si>
  <si>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</si>
  <si>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</si>
  <si>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</si>
  <si>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</si>
  <si>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</si>
  <si>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</si>
  <si>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</si>
  <si>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</si>
  <si>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</si>
  <si>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</si>
  <si>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</si>
  <si>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</si>
  <si>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</si>
  <si>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</si>
  <si>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</si>
  <si>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</si>
  <si>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</si>
  <si>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</si>
  <si>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</si>
  <si>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</si>
  <si>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</si>
  <si>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</si>
  <si>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</si>
  <si>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</si>
  <si>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</si>
  <si>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</si>
  <si>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</si>
  <si>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</si>
  <si>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</si>
  <si>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</si>
  <si>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</si>
  <si>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</si>
  <si>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</si>
  <si>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</si>
  <si>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</si>
  <si>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</si>
  <si>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</si>
  <si>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</si>
  <si>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</si>
  <si>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</si>
  <si>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</si>
  <si>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</si>
  <si>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</si>
  <si>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</si>
  <si>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</si>
  <si>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</si>
  <si>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</si>
  <si>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</si>
  <si>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</si>
  <si>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</si>
  <si>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</si>
  <si>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</si>
  <si>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</si>
  <si>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</si>
  <si>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</si>
  <si>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</si>
  <si>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</si>
  <si>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</si>
  <si>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</si>
  <si>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</si>
  <si>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</si>
  <si>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</si>
  <si>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</si>
  <si>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</si>
  <si>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</si>
  <si>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</si>
  <si>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</si>
  <si>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</si>
  <si>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</si>
  <si>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</si>
  <si>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</si>
  <si>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</si>
  <si>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</si>
  <si>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</si>
  <si>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</si>
  <si>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</si>
  <si>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</si>
  <si>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</si>
  <si>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</si>
  <si>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</si>
  <si>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</si>
  <si>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</si>
  <si>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</si>
  <si>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</si>
  <si>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</si>
  <si>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</si>
  <si>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</si>
  <si>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</si>
  <si>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</si>
  <si>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</si>
  <si>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</si>
  <si>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</si>
  <si>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</si>
  <si>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</si>
  <si>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</si>
  <si>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</si>
  <si>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</si>
  <si>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</si>
  <si>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</si>
  <si>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</si>
  <si>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</si>
  <si>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</si>
  <si>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</si>
  <si>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</si>
  <si>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</si>
  <si>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</si>
  <si>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</si>
  <si>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</si>
  <si>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</si>
  <si>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</si>
  <si>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</si>
  <si>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</si>
  <si>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</si>
  <si>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</si>
  <si>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</si>
  <si>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</si>
  <si>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</si>
  <si>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</si>
  <si>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</si>
  <si>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</si>
  <si>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</si>
  <si>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</si>
  <si>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</si>
  <si>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</si>
  <si>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</si>
  <si>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</si>
  <si>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</si>
  <si>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</si>
  <si>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</si>
  <si>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</si>
  <si>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</si>
  <si>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</si>
  <si>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</si>
  <si>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</si>
  <si>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</si>
  <si>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</si>
  <si>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</si>
  <si>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</si>
  <si>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</si>
  <si>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</si>
  <si>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</si>
  <si>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</si>
  <si>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</si>
  <si>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</si>
  <si>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</si>
  <si>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</si>
  <si>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</si>
  <si>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</si>
  <si>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</si>
  <si>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</si>
  <si>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</si>
  <si>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</si>
  <si>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</si>
  <si>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</si>
  <si>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</si>
  <si>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</si>
  <si>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</si>
  <si>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</si>
  <si>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</si>
  <si>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</si>
  <si>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</si>
  <si>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</si>
  <si>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</si>
  <si>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</si>
  <si>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</si>
  <si>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</si>
  <si>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</si>
  <si>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</si>
  <si>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</si>
  <si>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</si>
  <si>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</si>
  <si>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</si>
  <si>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</si>
  <si>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</si>
  <si>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</si>
  <si>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</si>
  <si>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</si>
  <si>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</si>
  <si>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</si>
  <si>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</si>
  <si>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</si>
  <si>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</si>
  <si>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</si>
  <si>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</si>
  <si>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</si>
  <si>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</si>
  <si>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</si>
  <si>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</si>
  <si>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</si>
  <si>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</si>
  <si>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</si>
  <si>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</si>
  <si>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</si>
  <si>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</si>
  <si>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</si>
  <si>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</si>
  <si>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</si>
  <si>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</si>
  <si>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</si>
  <si>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</si>
  <si>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</si>
  <si>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</si>
  <si>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</si>
  <si>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</si>
  <si>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</si>
  <si>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</si>
  <si>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</si>
  <si>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</si>
  <si>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</si>
  <si>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</si>
  <si>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</si>
  <si>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</si>
  <si>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</si>
  <si>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</si>
  <si>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</si>
  <si>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</si>
  <si>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</si>
  <si>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</si>
  <si>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</si>
  <si>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</si>
  <si>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</si>
  <si>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</si>
  <si>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</si>
  <si>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</si>
  <si>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</si>
  <si>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</si>
  <si>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</si>
  <si>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</si>
  <si>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</si>
  <si>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</si>
  <si>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</si>
  <si>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</si>
  <si>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</si>
  <si>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</si>
  <si>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</si>
  <si>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</si>
  <si>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</si>
  <si>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</si>
  <si>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</si>
  <si>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</si>
  <si>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</si>
  <si>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</si>
  <si>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</si>
  <si>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</si>
  <si>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</si>
  <si>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</si>
  <si>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</si>
  <si>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</si>
  <si>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</si>
  <si>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</si>
  <si>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</si>
  <si>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</si>
  <si>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</si>
  <si>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</si>
  <si>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</si>
  <si>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</si>
  <si>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</si>
  <si>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</si>
  <si>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</si>
  <si>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</si>
  <si>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</si>
  <si>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</si>
  <si>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</si>
  <si>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</si>
  <si>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</si>
  <si>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</si>
  <si>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</si>
  <si>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</si>
  <si>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</si>
  <si>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</si>
  <si>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</si>
  <si>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</si>
  <si>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</si>
  <si>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</si>
  <si>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</si>
  <si>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</si>
  <si>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</si>
  <si>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</si>
  <si>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</si>
  <si>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</si>
  <si>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</si>
  <si>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</si>
  <si>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</si>
  <si>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</si>
  <si>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</si>
  <si>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</si>
  <si>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</si>
  <si>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</si>
  <si>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</si>
  <si>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</si>
  <si>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</si>
  <si>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</si>
  <si>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</si>
  <si>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</si>
  <si>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</si>
  <si>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</si>
  <si>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</si>
  <si>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</si>
  <si>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</si>
  <si>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</si>
  <si>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</si>
  <si>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</si>
  <si>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</si>
  <si>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</si>
  <si>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</si>
  <si>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</si>
  <si>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</si>
  <si>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</si>
  <si>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</si>
  <si>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</si>
  <si>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</si>
  <si>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</si>
  <si>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</si>
  <si>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</si>
  <si>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</si>
  <si>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</si>
  <si>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</si>
  <si>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</si>
  <si>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</si>
  <si>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</si>
  <si>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</si>
  <si>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</si>
  <si>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</si>
  <si>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</si>
  <si>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</si>
  <si>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</si>
  <si>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</si>
  <si>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</si>
  <si>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</si>
  <si>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</si>
  <si>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</si>
  <si>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</si>
  <si>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</si>
  <si>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</si>
  <si>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</si>
  <si>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</si>
  <si>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</si>
  <si>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</si>
  <si>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</si>
  <si>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</si>
  <si>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</si>
  <si>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</si>
  <si>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</si>
  <si>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</si>
  <si>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</si>
  <si>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</si>
  <si>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</si>
  <si>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</si>
  <si>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</si>
  <si>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</si>
  <si>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</si>
  <si>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</si>
  <si>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</si>
  <si>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</si>
  <si>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</si>
  <si>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</si>
  <si>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</si>
  <si>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</si>
  <si>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</si>
  <si>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</si>
  <si>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</si>
  <si>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</si>
  <si>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</si>
  <si>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</si>
  <si>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</si>
  <si>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</si>
  <si>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</si>
  <si>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</si>
  <si>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</si>
  <si>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</si>
  <si>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</si>
  <si>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</si>
  <si>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</si>
  <si>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</si>
  <si>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</si>
  <si>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</si>
  <si>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</si>
  <si>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</si>
  <si>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</si>
  <si>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</si>
  <si>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</si>
  <si>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</si>
  <si>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</si>
  <si>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</si>
  <si>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</si>
  <si>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</si>
  <si>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</si>
  <si>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</si>
  <si>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</si>
  <si>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</si>
  <si>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</si>
  <si>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</si>
  <si>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</si>
  <si>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</si>
  <si>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</si>
  <si>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</si>
  <si>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</si>
  <si>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</si>
  <si>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</si>
  <si>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</si>
  <si>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</si>
  <si>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</si>
  <si>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</si>
  <si>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</si>
  <si>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</si>
  <si>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</si>
  <si>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</si>
  <si>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</si>
  <si>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</si>
  <si>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</si>
  <si>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</si>
  <si>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</si>
  <si>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</si>
  <si>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</si>
  <si>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</si>
  <si>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</si>
  <si>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</si>
  <si>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</si>
  <si>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</si>
  <si>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</si>
  <si>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</si>
  <si>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</si>
  <si>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</si>
  <si>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</si>
  <si>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</si>
  <si>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</si>
  <si>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</si>
  <si>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</si>
  <si>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</si>
  <si>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</si>
  <si>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</si>
  <si>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</si>
  <si>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</si>
  <si>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</si>
  <si>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</si>
  <si>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</si>
  <si>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</si>
  <si>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</si>
  <si>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</si>
  <si>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</si>
  <si>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</si>
  <si>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</si>
  <si>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</si>
  <si>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</si>
  <si>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</si>
  <si>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</si>
  <si>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</si>
  <si>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</si>
  <si>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</si>
  <si>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</si>
  <si>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</si>
  <si>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</si>
  <si>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</si>
  <si>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</si>
  <si>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</si>
  <si>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</si>
  <si>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</si>
  <si>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</si>
  <si>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</si>
  <si>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</si>
  <si>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</si>
  <si>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</si>
  <si>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</si>
  <si>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</si>
  <si>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</si>
  <si>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</si>
  <si>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</si>
  <si>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</si>
  <si>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</si>
  <si>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</si>
  <si>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</si>
  <si>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jed0650</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</si>
  <si>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</si>
  <si>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</si>
  <si>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</si>
  <si>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</si>
  <si>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</si>
  <si>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</si>
  <si>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</si>
  <si>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</si>
  <si>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</si>
  <si>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TT-20251021-01044 // NA</t>
  </si>
  <si>
    <t>Sceco teams are  working, RT site and currently parking space not available to connect PG with Sceco meter</t>
  </si>
  <si>
    <t>PCM-20251021-00001720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</si>
</sst>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288.67698761574138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8.1819990740768844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45951.625413425929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45951.625413425929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45951.625413425929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45951.625413425929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45951.625413425929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45951.625413425929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45951.625413425929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45951.625413425929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45951.625413425929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45951.625413425929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45951.625413425929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45951.625413425929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45951.625413425929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45951.625413425929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45951.625413425929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45951.625413425929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45951.625413425929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45951.625413425929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45951.625413425929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45951.625413425929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45951.625413541668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45951.625413541668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45951.625413541668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45951.625413541668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45951.625413541668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45951.625413541668</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45951.625413541668</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45951.625413425929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45951.625413425929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45951.625413425929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45951.625413425929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45951.625413425929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45951.625413425929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45951.625413425929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45951.625413425929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45951.625413425929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45951.625413425929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45951.625413425929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45951.625413425929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45951.625413425929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45951.625413425929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45951.625413425929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45951.625413425929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45951.625413425929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45951.625413425929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45951.625413425929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45951.625413425929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45951.625413425929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45951.625413425929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45951.625413425929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45951.625413425929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45951.625413425929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45951.625413425929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45951.625413425929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45951.625413425929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45951.625413425929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45951.625413425929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45951.625413425929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45951.625413425929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45951.625413425929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45951.625413425929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45951.625413425929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45951.625413425929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45951.625413425929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45951.625413425929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45951.625413425929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45951.625413425929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45951.625413425929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45951.625413425929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45951.625413425929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45951.625413425929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45951.625413425929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45951.625413425929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45951.625413425929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45951.625413425929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45951.625413425929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45951.625413425929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45951.625413425929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45951.625413425929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45951.625413425929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45951.625413425929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45951.625413425929</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45951.625413425929</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54870C05-4B10-4F3D-A34E-E51EED44E77D}"/>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tabSelected="1" workbookViewId="0">
      <selection activeCell="D7" sqref="D7"/>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144.89833020833612</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126.62557557870605</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7.1296380787025555</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45951.625413541668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45951.625413541668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45951.625413541668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45951.625413541668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45951.625413541668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45951.625413541668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45951.625413541668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45951.625413541668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45951.625413541668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45951.625413541668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45951.625413541668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45951.625413541668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45951.625413541668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45951.625413541668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45951.625413541668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45951.625413541668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45951.625413541668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45951.625413541668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45951.625413541668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45951.625413541668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45951.625413541668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45951.625413541668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45951.625413541668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45951.625413541668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45951.625413541668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45951.625413541668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45951.625413541668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45951.625413541668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45951.625413541668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45951.625413541668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45951.625413541668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45951.625413541668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45951.625413541668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45951.625413541668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45951.625413541668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45951.625413541668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45951.625413541668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45951.625413541668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45951.625413541668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45951.625413541668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45951.625413541668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45951.625413541668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45951.625413541668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45951.625413541668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45951.625413541668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45951.625413541668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45951.625413541668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45951.625413541668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45951.625413541668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45951.625413541668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45951.625413541668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45951.625413541668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45951.625413541668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45951.625413541668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45951.625413541668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45951.625413541668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45951.625413541668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45951.625413541668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45951.625413541668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45951.625413541668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45951.625413541668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45951.625413541668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45951.625413541668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45951.625413541668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45951.625413541668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45951.625413541668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45951.625413541668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45951.625413541668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45951.625413541668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45951.625413541668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45951.625413541668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45951.625413541668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45951.625413541668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45951.625413541668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45951.625413541668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45951.625413541668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45951.625413541668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45951.625413541668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45951.625413541668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45951.625413541668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45951.625413541668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45951.625413541668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45951.625413541668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45951.625413541668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45951.625413541668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45951.625413541668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45951.625413541668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45951.625413541668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45951.625413541668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45951.625413541668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45951.625413541668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45951.625413541668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45951.625413541668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45951.625413541668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45951.625413541668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45951.625413541668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45951.625413541668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45951.625413541668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45951.625413541668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45951.625413541668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45951.625413541668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45951.625413541668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45951.625413541668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45951.625413541668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45951.625413541668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45951.625413541668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45951.625413541668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45951.625413541668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45951.625413541668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45951.625413541668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45951.625413541668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45951.625413541668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45951.625413541668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45951.625413541668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45951.625413541668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45951.625413541668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45951.625413541668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45951.625413541668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45951.625413541668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45951.625413541668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45951.625413541668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45951.625413541668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45951.625413541668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45951.625413541668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45951.625413541668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45951.625413541668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45951.625413541668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45951.625413541668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45951.625413541668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45951.625413541668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45951.625413541668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45951.625413541668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45951.625413541668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45951.625413541668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45951.625413541668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45951.625413541668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45951.625413541668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45951.625413541668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45951.625413541668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45951.625413541668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45951.625413541668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45951.625413541668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45951.625413541668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45951.625413541668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45951.625413541668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45951.625413541668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45951.625413541668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45951.625413541668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45951.625413541668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45951.625413541668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45951.625413541668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45951.625413541668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45951.625413541668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45951.625413541668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45951.625413541668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45951.625413541668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45951.625413541668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45951.625413541668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45951.625413541668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45951.625413541668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45951.625413541668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45951.625413541668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45951.625413541668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45951.625413541668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45951.625413541668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45951.625413541668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45951.625413541668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45951.625413541668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45951.625413541668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45951.625413541668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45951.625413541668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45951.625413541668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45951.625413541668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45951.625413541668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45951.625413541668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45951.625413541668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45951.625413541668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45951.625413541668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45951.625413541668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45951.625413541668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45951.625413541668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45951.625413541668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45951.625413541668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45951.625413541668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45951.625413541668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45951.625413541668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45951.625413541668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45951.625413541668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45951.625413541668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45951.625413541668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45951.625413541668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45951.625413541668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45951.625413541668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45951.625413541668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45951.625413541668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45951.625413541668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45951.625413541668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45951.625413541668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45951.625413541668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45951.625413541668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45951.625413541668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45951.625413541668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45951.625413541668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45951.625413541668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45951.625413541668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45951.625413541668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45951.625413541668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45951.625413541668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45951.625413541668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45951.625413541668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45951.625413541668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45951.625413541668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45951.625413541668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45951.625413541668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45951.625413541668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45951.625413541668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45951.625413541668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45951.625413541668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45951.625413541668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45951.625413541668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45951.625413541668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45951.625413541668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45951.625413541668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45951.625413541668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45951.625413541668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45951.625413541668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45951.625413541668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45951.625413541668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45951.625413541668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45951.625413541668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45951.625413541668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45951.625413541668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45951.625413541668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45951.625413541668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45951.625413541668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45951.625413541668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45951.625413541668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45951.625413541668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45951.625413541668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45951.625413541668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45951.625413541668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45951.625413541668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45951.625413541668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45951.625413541668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45951.625413541668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45951.625413541668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45951.625413541668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45951.625413541668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45951.625413541668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45951.625413541668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45951.625413541668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45951.625413541668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45951.625413541668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45951.625413541668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45951.625413541668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45951.625413541668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45951.625413541668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45951.625413541668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45951.625413541668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45951.625413541668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45951.625413541668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45951.625413541668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45951.625413541668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45951.625413541668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45951.625413541668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45951.625413541668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45951.625413541668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45951.625413541668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45951.625413541668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45951.625413541668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45951.625413541668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45951.625413541668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45951.625413541668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45951.625413541668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45951.625413541668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45951.625413541668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45951.625413541668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45951.625413541668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45951.625413541668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45951.625413541668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45951.625413541668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45951.625413541668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45951.625413541668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45951.625413541668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45951.625413541668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45951.625413541668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45951.625413541668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45951.625413541668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45951.625413541668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45951.625413541668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45951.625413541668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45951.625413541668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45951.625413541668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45951.625413541668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45951.625413541668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45951.625413541668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45951.625413541668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45951.625413541668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45951.625413541668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45951.625413541668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45951.625413541668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45951.625413541668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45951.625413541668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45951.625413541668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45951.625413541668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45951.625413541668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45951.625413541668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45951.625413541668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45951.625413541668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45951.625413541668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45951.625413541668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45951.625413541668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45951.625413541668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45951.625413541668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45951.625413541668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45951.625413541668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45951.625413541668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45951.625413541668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45951.625413541668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45951.625413541668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45951.625413541668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45951.625413541668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45951.625413541668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45951.625413541668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45951.625413541668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45951.625413541668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45951.625413541668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45951.625413541668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45951.625413541668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45951.625413541668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45951.625413541668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45951.625413541668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45951.625413541668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45951.625413541668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45951.625413541668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45951.625413541668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45951.625413541668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45951.625413541668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45951.625413541668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45951.625413541668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45951.625413541668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45951.625413541668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45951.625413541668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45951.625413541668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45951.625413541668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45951.625413541668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45951.625413541668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45951.625413541668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45951.625413541668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45951.625413541668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45951.625413541668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45951.625413541668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45951.625413541668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45951.625413541668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45951.625413541668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45951.625413541668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45951.625413541668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45951.625413541668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45951.625413541668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45951.625413541668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45951.625413541668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45951.625413541668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45951.625413541668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45951.625413541668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45951.625413541668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45951.625413541668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45951.625413541668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45951.625413541668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45951.625413541668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45951.625413541668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45951.625413541668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45951.625413541668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45951.625413541668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45951.625413541668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45951.625413541668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45951.625413541668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45951.625413541668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45951.625413541668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45951.625413541668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45951.625413541668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45951.625413541668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45951.625413541668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45951.625413541668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45951.625413541668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45951.625413541668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45951.625413541668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45951.625413541668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45951.625413541668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45951.625413541668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45951.625413541668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45951.625413541668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45951.625413541668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45951.625413541668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45951.625413541668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45951.625413541668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45951.625413541668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45951.625413541668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45951.625413541668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45951.625413541668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45951.625413541668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45951.625413541668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45951.625413541668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45951.625413541668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45951.625413541668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45951.625413541668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45951.625413541668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45951.625413541668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45951.625413541668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45951.625413541668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45951.625413541668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45951.625413541668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45951.625413541668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45951.625413541668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45951.625413541668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45951.625413541668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45951.625413541668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45951.625413541668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45951.625413541668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45951.625413541668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45951.625413541668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45951.625413541668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45951.625413541668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45951.625413541668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45951.625413541668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45951.625413541668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45951.625413541668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45951.625413541668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45951.625413541668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45951.625413541668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45951.625413541668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45951.625413541668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45951.625413541668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45951.625413541668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45951.625413541668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45951.625413541668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45951.625413541668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45951.625413541668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45951.625413541668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45951.625413541668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45951.625413541668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45951.625413541668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45951.625413541668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45951.625413541668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45951.625413541668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45951.625413541668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45951.625413541668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45951.625413541668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45951.625413541668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45951.625413541668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45951.625413541668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45951.625413541668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45951.625413541668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45951.625413541668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45951.625413541668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45951.625413541668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45951.625413541668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45951.625413541668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45951.625413541668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45951.625413541668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45951.625413541668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45951.625413541668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45951.625413541668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45951.625413541668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45951.625413541668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45951.625413541668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45951.625413541668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45951.625413541668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45951.625413541668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45951.625413541668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45951.625413541668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45951.625413541668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45951.625413541668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45951.625413541668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45951.625413541668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45951.625413541668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45951.625413541668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45951.625413541668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45951.625413541668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45951.625413541668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45951.625413541668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45951.625413541668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45951.625413541668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45951.625413541668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45951.625413541668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45951.625413541668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45951.625413541668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45951.625413541668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45951.625413541668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45951.625413541668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45951.625413541668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45951.625413541668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45951.625413541668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45951.625413541668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45951.625413541668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45951.625413541668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45951.625413541668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45951.625413541668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45951.625413541668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45951.625413541668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45951.625413541668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45951.625413541668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45951.625413541668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45951.625413541668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45951.625413541668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45951.625413541668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45951.625413541668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45951.625413541668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45951.625413541668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45951.625413541668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45951.625413541668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45951.625413541668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45951.625413541668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45951.625413541668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45951.625413541668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45951.625413541668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45951.625413541668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45951.625413541668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45951.625413541668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45951.625413541668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45951.625413541668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45951.625413541668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45951.625413541668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45951.625413541668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45951.625413541668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45951.625413541668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45951.625413541668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45951.625413541668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45951.625413541668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45951.625413541668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45951.625413541668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45951.625413541668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45951.625413541668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45951.625413541668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45951.625413541668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45951.625413541668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45951.625413541668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45951.625413541668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45951.625413541668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45951.625413541668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45951.625413541668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45951.625413541668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45951.625413541668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45951.625413541668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45951.625413541668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45951.625413541668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45951.625413541668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45951.625413541668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45951.625413541668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45951.625413541668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45951.625413541668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45951.625413541668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45951.625413541668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45951.625413541668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45951.625413541668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45951.625413541668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45951.625413541668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45951.625413541668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45951.625413541668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45951.625413541668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45951.625413541668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45951.625413541668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45951.625413541668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45951.625413541668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45951.625413541668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45951.625413541668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45951.625413541668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45951.625413541668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45951.625413541668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45951.625413541668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45951.625413541668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45951.625413541668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45951.625413541668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45951.625413541668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45951.625413541668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45951.625413541668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45951.625413541668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45951.625413541668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45951.625413541668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45951.625413541668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45951.625413541668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45951.625413541668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45951.625413541668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45951.625413541668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45951.625413541668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45951.625413541668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45951.625413541668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45951.625413541668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45951.625413541668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45951.625413541668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45951.625413541668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45951.625413541668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45951.625413541668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45951.625413541668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45951.625413541668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45951.625413541668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45951.625413541668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45951.625413541668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45951.625413541668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45951.625413541668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45951.625413541668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45951.625413541668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45951.625413541668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45951.625413541668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45951.625413541668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45951.625413541668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45951.625413541668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45951.625413541668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45951.625413541668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45951.625413541668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45951.625413541668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45951.625413541668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45951.625413541668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45951.625413541668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45951.625413541668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45951.625413541668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45951.625413541668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45951.625413541668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45951.625413541668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45951.625413541668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45951.625413541668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45951.625413541668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45951.625413541668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45951.625413541668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45951.625413541668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45951.625413541668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45951.625413541668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45951.625413541668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45951.625413541668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45951.625413541668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45951.625413541668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45951.625413541668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45951.625413541668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45951.625413541668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45951.625413541668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45951.625413541668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45951.625413541668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45951.625413541668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45951.625413541668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45951.625413541668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45951.625413541668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45951.625413541668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45951.625413541668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45951.625413541668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45951.625413541668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45951.625413541668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45951.625413541668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45951.625413541668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45951.625413541668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45951.625413541668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45951.625413541668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45951.625413541668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45951.625413541668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45951.625413541668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45951.625413541668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45951.625413541668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45951.625413541668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45951.625413541668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45951.625413541668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45951.625413541668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45951.625413541668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45951.625413541668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45951.625413541668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45951.625413541668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45951.625413541668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45951.625413541668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45951.625413541668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45951.625413541668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45951.625413541668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45951.625413541668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45951.625413541668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45951.625413541668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45951.625413541668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45951.625413541668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45951.625413541668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45951.625413541668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45951.625413541668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45951.625413541668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45951.625413541668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45951.625413541668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45951.625413541668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45951.625413541668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45951.625413541668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45951.625413541668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45951.625413541668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45951.625413541668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45951.625413541668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45951.625413541668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45951.625413541668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45951.625413541668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45951.625413541668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45951.625413541668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45951.625413541668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45951.625413541668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45951.625413541668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45951.625413541668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45951.625413541668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45951.625413541668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45951.625413541668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45951.625413541668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45951.625413541668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45951.625413541668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45951.625413541668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45951.625413541668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45951.625413541668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45951.625413541668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45951.625413541668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45951.625413541668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45951.625413541668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45951.625413541668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45951.625413541668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45951.625413541668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45951.625413541668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45951.625413541668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45951.625413541668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45951.625413541668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45951.625413541668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45951.625413541668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45951.625413541668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45951.625413541668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45951.625413541668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45951.625413541668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45951.625413541668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45951.625413541668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45951.625413541668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45951.625413541668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45951.625413541668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45951.625413541668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45951.625413541668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45951.625413541668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45951.625413541668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45951.625413541668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45951.625413541668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45951.625413541668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45951.625413541668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45951.625413541668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45951.625413541668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45951.625413541668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45951.625413541668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45951.625413541668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45951.625413541668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45951.625413541668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45951.625413541668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45951.625413541668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45951.625413541668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45951.625413541668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45951.625413541668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45951.625413541668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45951.625413541668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45951.625413541668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45951.625413541668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45951.625413541668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45951.625413541668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45951.625413541668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45951.625413541668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45951.625413541668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45951.625413541668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45951.625413541668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45951.625413541668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45951.625413541668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45951.625413541668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45951.625413541668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45951.625413541668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45951.625413541668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45951.625413541668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45951.625413541668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45951.625413541668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45951.625413541668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45951.625413541668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45951.625413541668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45951.625413541668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45951.625413541668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45951.625413541668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45951.625413541668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45951.625413541668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45951.625413541668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45951.625413541668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45951.625413541668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45951.625413541668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45951.625413541668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45951.625413541668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45951.625413541668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45951.625413541668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45951.625413541668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45951.625413541668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45951.625413541668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45951.625413541668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45951.625413541668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45951.625413541668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45951.625413541668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45951.625413541668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45951.625413541668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45951.625413541668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45951.625413541668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45951.625413541668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45951.625413541668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45951.625413541668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45951.625413541668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45951.625413541668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45951.625413541668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45951.625413541668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45951.625413541668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45951.625413541668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45951.625413541668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45951.625413541668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45951.625413541668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45951.625413541668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45951.625413541668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45951.625413541668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45951.625413541668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45951.625413541668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45951.625413541668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45951.625413541668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45951.625413541668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45951.625413541668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45951.625413541668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45951.625413541668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45951.625413541668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45951.625413541668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45951.625413541668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45951.625413541668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45951.625413541668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45951.625413541668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45951.625413541668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45951.625413541668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45951.625413541668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45951.625413541668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45951.625413541668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45951.625413541668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45951.625413541668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45951.625413541668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45951.625413541668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45951.625413541668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45951.625413541668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45951.625413541668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45951.625413541668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45951.625413541668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45951.625413541668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45951.625413541668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45951.625413541668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45951.625413541668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45951.625413541668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45951.625413541668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45951.625413541668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45951.625413541668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45951.625413541668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45951.625413541668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45951.625413541668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45951.625413541668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45951.625413541668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45951.625413541668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45951.625413541668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45951.625413541668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45951.625413541668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45951.625413541668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45951.625413541668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45951.625413541668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45951.625413541668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45951.625413541668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45951.625413541668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45951.625413541668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45951.625413541668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45951.625413541668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45951.625413541668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45951.625413541668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45951.625413541668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45951.625413541668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45951.625413541668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45951.625413541668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45951.625413541668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45951.625413541668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45951.625413541668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45951.625413541668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45951.625413541668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45951.625413541668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45951.625413541668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45951.625413541668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45951.625413541668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45951.625413541668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45951.625413541668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45951.625413541668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45951.625413541668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45951.625413541668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45951.625413541668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45951.625413541668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45951.625413541668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45951.625413541668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45951.625413541668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45951.625413541668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45951.625413541668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45951.625413541668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45951.625413541668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45951.625413541668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45951.625413541668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45951.625413541668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45951.625413541668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45951.625413541668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45951.625413541668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45951.625413541668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45951.625413541668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45951.625413541668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45951.625413541668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45951.625413541668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45951.625413541668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45951.625413541668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45951.625413541668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45951.625413541668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45951.625413541668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45951.625413541668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45951.625413541668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45951.625413541668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45951.625413541668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45951.625413541668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45951.625413541668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45951.625413541668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45951.625413541668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45951.625413541668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45951.625413541668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45951.625413541668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45951.625413541668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45951.625413541668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45951.625413541668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45951.625413541668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45951.625413541668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45951.625413541668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45951.625413541668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45951.625413541668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45951.625413541668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45951.625413541668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45951.625413541668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45951.625413541668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45951.625413541668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45951.625413541668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45951.625413541668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45951.625413541668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45951.625413541668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45951.625413541668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45951.625413541668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45951.625413541668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45951.625413541668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45951.625413541668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45951.625413541668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45951.625413541668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45951.625413541668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45951.625413541668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45951.625413541668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45951.625413541668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45951.625413541668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45951.625413541668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45951.625413541668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45951.625413541668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45951.625413541668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45951.625413541668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45951.625413541668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45951.625413541668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45951.625413541668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45951.625413541668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45951.625413541668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45951.625413541668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45951.625413541668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45951.625413541668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45951.625413541668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45951.625413541668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45951.625413541668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45951.625413541668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45951.625413541668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45951.625413541668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45951.625413541668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45951.625413541668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45951.625413541668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45951.625413541668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45951.625413541668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45951.625413541668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45951.625413541668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45951.625413541668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45951.625413541668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45951.625413541668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45951.625413541668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45951.625413541668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45951.625413541668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45951.625413541668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45951.625413541668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45951.625413541668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45951.625413541668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45951.625413541668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45951.625413541668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45951.625413541668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45951.625413541668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45951.625413541668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45951.625413541668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45951.625413541668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45951.625413541668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45951.625413541668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45951.625413541668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45951.625413541668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45951.625413541668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45951.625413541668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45951.625413541668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45951.625413541668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45951.625413541668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45951.625413541668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45951.625413541668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45951.625413541668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45951.625413541668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45951.625413541668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45951.625413541668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45951.625413541668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45951.625413541668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45951.625413541668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45951.625413541668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45951.625413541668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45951.625413541668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45951.625413541668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45951.625413541668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45951.625413541668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45951.625413541668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45951.625413541668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45951.625413541668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45951.625413541668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45951.625413541668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45951.625413541668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45951.625413541668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45951.625413541668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45951.625413541668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45951.625413541668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45951.625413541668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45951.625413541668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45951.625413541668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45951.625413541668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45951.625413541668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45951.625413541668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45951.625413541668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45951.625413541668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45951.625413541668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45951.625413541668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45951.625413541668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45951.625413541668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45951.625413541668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45951.625413541668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45951.625413541668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45951.625413541668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45951.625413541668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45951.625413541668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45951.625413541668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45951.625413541668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45951.625413541668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45951.625413541668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45951.625413541668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45951.625413541668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45951.625413541668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45951.625413541668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45951.625413541668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45951.625413541668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45951.625413541668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45951.625413541668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45951.625413541668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45951.625413541668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45951.625413541668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45951.625413541668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45951.625413541668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45951.625413541668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45951.625413541668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45951.625413541668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45951.625413541668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45951.625413541668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45951.625413541668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45951.625413541668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45951.625413541668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45951.625413541668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45951.625413541668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45951.625413541668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45951.625413541668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45951.625413541668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45951.625413541668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45951.625413541668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45951.625413541668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45951.625413541668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45951.625413541668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45951.625413541668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45951.625413541668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45951.625413541668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45951.625413541668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45951.625413541668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45951.625413541668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45951.625413541668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45951.625413541668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45951.625413541668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45951.625413541668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45951.625413541668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45951.625413541668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45951.625413541668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45951.625413541668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45951.625413541668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45951.625413541668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45951.625413541668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45951.625413541668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45951.625413541668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45951.625413541668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45951.625413541668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45951.625413541668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45951.625413541668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45951.625413541668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45951.625413541668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45951.625413541668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45951.625413541668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45951.625413541668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45951.625413541668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45951.625413541668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45951.625413541668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45951.625413541668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45951.625413541668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45951.625413541668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45951.625413541668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45951.625413541668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45951.625413541668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45951.625413541668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45951.625413541668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45951.625413541668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45951.625413541668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45951.625413541668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45951.625413541668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45951.625413541668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45951.625413541668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45951.625413541668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45951.625413541668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45951.625413541668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45951.625413541668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45951.625413541668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45951.625413541668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45951.625413541668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45951.625413541668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45951.625413541668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45951.625413541668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45951.625413541668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45951.625413541668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45951.625413541668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45951.625413541668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45951.625413541668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45951.625413541668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45951.625413541668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45951.625413541668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45951.625413541668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45951.625413541668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45951.625413541668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45951.625413541668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45951.625413541668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45951.625413541668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45951.625413541668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45951.625413541668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45951.625413541668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45951.625413541668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45951.625413541668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45951.625413541668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45951.625413541668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45951.625413541668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45951.625413541668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45951.625413541668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45951.625413541668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45951.625413541668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45951.625413541668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45951.625413541668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45951.625413541668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45951.625413541668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45951.625413541668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45951.625413541668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45951.625413541668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45951.625413541668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45951.625413541668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45951.625413541668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45951.625413541668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45951.625413541668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45951.625413541668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45951.625413541668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45951.625413541668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45951.625413541668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45951.625413541668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45951.625413541668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45951.625413541668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45951.625413541668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45951.625413541668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45951.625413541668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45951.625413541668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45951.625413541668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45951.625413541668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45951.625413541668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45951.625413541668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45951.625413541668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45951.625413541668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45951.625413541668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45951.625413541668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45951.625413541668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45951.625413541668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45951.625413541668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45951.625413541668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45951.625413541668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45951.625413541668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45951.625413541668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45951.625413541668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45951.625413541668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45951.625413541668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45951.625413541668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45951.625413541668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45951.625413541668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45951.625413541668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45951.625413541668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45951.625413541668</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248.14469594907132</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39091</v>
      </c>
      <c r="E3" s="100" t="s">
        <v>38998</v>
      </c>
      <c r="F3" s="125"/>
      <c r="G3" s="126">
        <f ca="1">IFERROR(NOW()-F3,"")</f>
        <v>45951.625413541668</v>
      </c>
      <c r="H3" s="125">
        <v>45951.58457175926</v>
      </c>
      <c r="I3" s="121" t="str">
        <f>IFERROR(VLOOKUP(D3,DB!A:F,6,0),"")</f>
        <v>SCECO</v>
      </c>
      <c r="J3" s="121" t="str">
        <f>IFERROR(VLOOKUP(D3,DB!A:G,7,0),"")</f>
        <v>Dead</v>
      </c>
      <c r="K3" s="127" t="s">
        <v>39092</v>
      </c>
      <c r="L3" s="123" t="str">
        <f>IFERROR(VLOOKUP(D3,DB!A:I,9,0),"")</f>
        <v>Latis</v>
      </c>
    </row>
    <row r="4" spans="1:16" ht="15" customHeight="1">
      <c r="A4" s="121"/>
      <c r="B4" s="121" t="str">
        <f>IFERROR(VLOOKUP(D4,DB!A:K,11,0),"")</f>
        <v/>
      </c>
      <c r="C4" s="122"/>
      <c r="D4" s="95"/>
      <c r="E4" s="100"/>
      <c r="F4" s="125"/>
      <c r="G4" s="126">
        <f ca="1">IFERROR(NOW()-F4,"")</f>
        <v>45951.625413541668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45951.625413541668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45951.625413541668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45951.625413541668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45951.625413541668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45951.625413541668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45951.625413541668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45951.625413541668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45951.625413541668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45951.625413541668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45951.625413541668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45951.625413541668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45951.625413541668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45951.625413541668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45951.625413541668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45951.625413541668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45951.625413541668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45951.625413541668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45951.625413541668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45951.625413541668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45951.625413541668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45951.625413541668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45951.625413541668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45951.625413541668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45951.625413541668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45951.625413541668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45951.625413541668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45951.625413541668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45951.625413541668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45951.625413541668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45951.625413541668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45951.625413541668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45951.625413541668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45951.625413541668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45951.625413541668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45951.625413541668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45951.625413541668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45951.625413541668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45951.625413541668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45951.625413541668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45951.625413541668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45951.625413541668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45951.625413541668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45951.625413541668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45951.625413541668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45951.625413541668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45951.625413541668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45951.625413541668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45951.625413541668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45951.625413541668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45951.625413541668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45951.625413541668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45951.625413541668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45951.625413541668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45951.625413541668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45951.625413541668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45951.625413541668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45951.625413541668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45951.625413541668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45951.625413541668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45951.625413541668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45951.625413541668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45951.625413541668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45951.625413541668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45951.625413541668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45951.625413541668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45951.625413541668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45951.625413541668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45951.625413541668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45951.625413541668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45951.625413541668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45951.625413541668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45951.625413541668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45951.625413541668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45951.625413541668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45951.625413541668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45951.625413541668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45951.625413541668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45951.625413541668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45951.625413541668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45951.625413541668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45951.625413541668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45951.625413541668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45951.625413541668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45951.625413541668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45951.625413541668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45951.625413541668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45951.625413541668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45951.625413541668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45951.625413541668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45951.625413541668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45951.625413541668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45951.625413541668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45951.625413541668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45951.625413541668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45951.625413541668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45951.625413541668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45951.625413541668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45951.625413541668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45951.625413541668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45951.625413541668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45951.625413541668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45951.625413541668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45951.625413541668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45951.625413541668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45951.625413541668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45951.625413541668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45951.625413541668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45951.625413541668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45951.625413541668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45951.625413541668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45951.625413541668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45951.625413541668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45951.625413541668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45951.625413541668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45951.625413541668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45951.625413541668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45951.625413541668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45951.625413541668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45951.625413541668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45951.625413541668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45951.625413541668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45951.625413541668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45951.625413541668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45951.625413541668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45951.625413541668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45951.625413541668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45951.625413541668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45951.625413541668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45951.625413541668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45951.625413541668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45951.625413541668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45951.625413541668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45951.625413541668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45951.625413541668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45951.625413541668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45951.625413541668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45951.625413541668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45951.625413541668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45951.625413541668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45951.625413541668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45951.625413541668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45951.625413541668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45951.625413541668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45951.625413541668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45951.625413541668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45951.625413541668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45951.625413541668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45951.625413541668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45951.625413541668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45951.625413541668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45951.625413541668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45951.625413541668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45951.625413541668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45951.625413541668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45951.625413541668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45951.625413541668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45951.625413541668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45951.625413541668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45951.625413541668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45951.625413541668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45951.625413541668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45951.625413541668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45951.625413541668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45951.625413541668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45951.625413541668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45951.625413541668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45951.625413541668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45951.625413541668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45951.625413541668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45951.625413541668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45951.625413541668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45951.625413541668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45951.625413541668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45951.625413541668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45951.625413541668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45951.625413541668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45951.625413541668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45951.625413541668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45951.625413541668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45951.625413541668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45951.625413541668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45951.625413541668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45951.625413541668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45951.625413541668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45951.625413541668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45951.625413541668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45951.625413541668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45951.625413541668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45951.625413541668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45951.625413541668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45951.625413541668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45951.625413541668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45951.625413541668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45951.625413541668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45951.625413541668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45951.625413541668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45951.625413541668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45951.625413541668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45951.625413541668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45951.625413541668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45951.625413541668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45951.625413541668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45951.625413541668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45951.625413541668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45951.625413541668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45951.625413541668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45951.625413541668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45951.625413541668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45951.625413541668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45951.625413541668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45951.625413541668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45951.625413541668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45951.625413541668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45951.625413541668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45951.625413541668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45951.625413541668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45951.625413541668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45951.625413541668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45951.625413541668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45951.625413541668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45951.625413541668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45951.625413541668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45951.625413541668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45951.625413541668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45951.625413541668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45951.625413541668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45951.625413541668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45951.625413541668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45951.625413541668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45951.625413541668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45951.625413541668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45951.625413541668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45951.625413541668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45951.625413541668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45951.625413541668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45951.625413541668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45951.625413541668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45951.625413541668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45951.625413541668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45951.625413541668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45951.625413541668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45951.625413541668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45951.625413541668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45951.625413541668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45951.625413541668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45951.625413541668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45951.625413541668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45951.625413541668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45951.625413541668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45951.625413541668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45951.625413541668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45951.625413541668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45951.625413541668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45951.625413541668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45951.625413541668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45951.625413541668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45951.625413541668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45951.625413541668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45951.625413541668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45951.625413541668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45951.625413541668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45951.625413541668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45951.625413541668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45951.625413541668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45951.625413541668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45951.625413541668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45951.625413541668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45951.625413541668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45951.625413541668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45951.625413541668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45951.625413541668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45951.625413541668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45951.625413541668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45951.625413541668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45951.625413541668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45951.625413541668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45951.625413541668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45951.625413541668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45951.625413541668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45951.625413541668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45951.625413541668</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45951.625413541668</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39093</v>
      </c>
      <c r="B2" s="37" t="str">
        <f>IFERROR(VLOOKUP(D2,DB!A:K,11,0),"")</f>
        <v>R5</v>
      </c>
      <c r="C2" s="37">
        <v>3</v>
      </c>
      <c r="D2" s="120" t="s">
        <v>36034</v>
      </c>
      <c r="E2" s="37" t="s">
        <v>38998</v>
      </c>
      <c r="F2" s="38">
        <v>45891.832060185188</v>
      </c>
      <c r="G2" s="146">
        <f ca="1">IFERROR(NOW()-F2,"")</f>
        <v>59.793353356479201</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25.436536226850876</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6.8538394675924792</v>
      </c>
      <c r="H4" s="38">
        <v>45944.676192129627</v>
      </c>
      <c r="I4" s="37" t="str">
        <f>IFERROR(VLOOKUP(D4,DB!A:F,6,0),"")</f>
        <v>SCECO</v>
      </c>
      <c r="J4" s="37" t="str">
        <f>IFERROR(VLOOKUP(D4,DB!A:G,7,0),"")</f>
        <v>Dead</v>
      </c>
      <c r="K4" s="37" t="s">
        <v>39098</v>
      </c>
      <c r="L4" s="37" t="str">
        <f>IFERROR(VLOOKUP(D4,DB!A:I,9,0),"")</f>
        <v>Latis</v>
      </c>
    </row>
    <row r="5" spans="1:13" ht="30.75">
      <c r="A5" s="157" t="s">
        <v>39099</v>
      </c>
      <c r="B5" s="157" t="str">
        <f>IFERROR(VLOOKUP(D5,DB!A:K,11,0),"")</f>
        <v>R5</v>
      </c>
      <c r="C5" s="157">
        <v>1</v>
      </c>
      <c r="D5" s="157" t="s">
        <v>34781</v>
      </c>
      <c r="E5" s="157" t="s">
        <v>39079</v>
      </c>
      <c r="F5" s="158">
        <v>45948.661111111112</v>
      </c>
      <c r="G5" s="159">
        <f ca="1">IFERROR(NOW()-F5,"")</f>
        <v>2.9643023148164502</v>
      </c>
      <c r="H5" s="158">
        <v>45948.661111111112</v>
      </c>
      <c r="I5" s="157" t="str">
        <f>IFERROR(VLOOKUP(D5,DB!A:F,6,0),"")</f>
        <v>SCECO</v>
      </c>
      <c r="J5" s="157" t="str">
        <f>IFERROR(VLOOKUP(D5,DB!A:G,7,0),"")</f>
        <v>Dead</v>
      </c>
      <c r="K5" s="157" t="s">
        <v>39100</v>
      </c>
      <c r="L5" s="157" t="str">
        <f>IFERROR(VLOOKUP(D5,DB!A:I,9,0),"")</f>
        <v>Latis</v>
      </c>
    </row>
    <row r="6" spans="1:13" ht="15">
      <c r="A6" s="157"/>
      <c r="B6" s="157" t="str">
        <f>IFERROR(VLOOKUP(D6,DB!A:K,11,0),"")</f>
        <v/>
      </c>
      <c r="C6" s="157"/>
      <c r="D6" s="157"/>
      <c r="E6" s="157"/>
      <c r="F6" s="158"/>
      <c r="G6" s="159">
        <f ca="1">IFERROR(NOW()-F6,"")</f>
        <v>45951.625413425929</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45951.625413425929</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45951.625413425929</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45951.625413425929</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45951.625413425929</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45951.625413425929</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45951.625413425929</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45951.625413425929</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45951.625413425929</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45951.625413425929</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45951.625413425929</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45951.625413425929</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45951.625413425929</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45951.625413425929</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45951.625413425929</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45951.625413425929</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45951.625413425929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45951.625413425929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45951.625413425929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45951.625413425929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45951.625413425929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45951.625413425929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45951.625413425929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45951.625413425929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45951.625413425929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45951.625413425929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45951.625413425929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45951.625413425929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45951.625413425929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45951.625413425929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45951.625413425929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45951.625413425929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45951.625413425929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45951.625413425929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45951.625413425929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45951.625413425929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45951.625413425929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45951.625413425929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45951.625413425929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45951.625413425929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45951.625413425929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45951.625413425929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45951.625413425929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45951.625413425929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45951.625413425929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45951.625413425929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45951.625413425929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45951.625413425929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45951.625413425929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45951.625413425929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45951.625413425929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45951.625413425929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45951.625413425929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45951.625413425929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45951.625413425929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45951.625413425929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45951.625413425929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45951.625413425929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45951.625413425929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45951.625413425929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45951.625413425929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45951.625413425929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45951.625413425929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45951.625413425929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45951.625413425929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45951.625413425929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45951.625413425929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45951.625413425929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45951.625413425929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45951.625413425929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45951.625413425929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45951.625413425929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45951.625413425929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45951.625413425929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45951.625413425929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45951.625413425929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45951.625413425929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45951.625413425929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45951.625413425929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45951.625413425929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45951.625413425929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45951.625413425929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45951.625413425929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45951.625413425929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45951.625413425929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45951.625413425929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45951.625413425929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45951.625413425929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45951.625413425929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45951.625413425929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45951.625413425929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45951.625413425929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45951.625413425929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45951.625413425929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45951.625413425929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45951.625413425929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45951.625413425929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45951.625413425929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45951.625413425929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45951.625413425929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45951.625413425929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45951.625413425929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45951.625413425929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45951.625413425929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45951.625413425929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45951.625413425929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45951.625413425929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45951.625413425929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45951.625413425929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45951.625413425929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45951.625413425929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45951.625413425929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45951.625413425929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45951.625413425929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45951.625413425929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45951.625413425929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45951.625413425929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45951.625413425929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45951.625413425929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45951.625413425929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45951.625413425929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45951.625413425929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45951.625413425929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45951.625413425929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45951.625413425929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45951.625413425929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45951.625413425929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45951.625413425929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45951.625413425929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45951.625413425929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45951.625413425929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45951.625413425929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45951.625413425929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45951.625413425929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45951.625413425929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45951.625413425929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45951.625413425929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45951.625413425929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45951.625413425929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45951.625413425929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45951.625413425929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45951.625413425929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45951.625413425929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45951.625413425929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45951.625413425929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45951.625413425929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45951.625413425929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45951.625413425929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45951.625413425929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45951.625413425929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45951.625413425929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45951.625413425929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45951.625413425929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45951.625413425929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45951.625413425929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45951.625413425929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45951.625413425929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45951.625413425929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45951.625413425929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45951.625413425929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45951.625413425929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45951.625413425929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45951.625413425929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45951.625413425929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45951.625413425929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45951.625413425929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45951.625413425929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45951.625413425929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45951.625413425929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45951.625413425929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45951.625413425929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45951.625413425929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45951.625413425929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45951.625413425929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45951.625413425929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45951.625413425929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45951.625413425929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45951.625413425929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45951.625413425929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45951.625413425929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45951.625413425929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45951.625413425929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45951.625413425929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45951.625413425929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45951.625413425929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45951.625413425929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45951.625413425929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45951.625413425929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45951.625413425929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45951.625413425929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45951.625413425929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45951.625413425929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45951.625413425929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45951.625413425929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45951.625413425929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45951.625413425929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45951.625413425929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45951.625413425929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45951.625413425929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45951.625413425929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45951.625413425929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45951.625413425929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45951.625413425929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45951.625413425929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45951.625413425929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45951.625413425929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45951.625413425929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45951.625413425929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45951.625413425929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45951.625413425929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45951.625413425929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45951.625413425929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45951.625413425929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45951.625413425929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45951.625413425929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45951.625413425929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45951.625413425929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45951.625413425929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45951.625413425929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45951.625413425929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45951.625413425929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45951.625413425929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45951.625413425929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45951.625413425929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45951.625413425929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45951.625413425929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45951.625413425929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45951.625413425929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45951.625413425929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45951.625413425929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45951.625413425929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45951.625413425929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45951.625413425929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45951.625413425929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45951.625413425929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45951.625413425929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45951.625413425929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45951.625413425929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45951.625413425929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45951.625413425929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45951.625413425929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45951.625413425929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45951.625413425929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45951.625413425929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45951.625413425929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45951.625413425929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45951.625413425929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45951.625413425929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45951.625413425929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45951.625413425929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45951.625413425929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45951.625413425929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45951.625413425929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45951.625413425929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45951.625413425929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45951.625413425929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45951.625413425929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45951.625413425929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45951.625413425929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45951.625413425929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45951.625413425929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45951.625413425929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45951.625413425929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45951.625413425929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45951.625413425929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45951.625413425929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45951.625413425929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45951.625413425929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45951.625413425929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45951.625413425929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45951.625413425929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45951.625413425929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45951.625413425929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45951.625413425929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45951.625413425929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45951.625413425929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45951.625413425929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45951.625413425929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45951.625413425929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45951.625413425929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45951.625413425929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45951.625413425929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45951.625413425929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45951.625413425929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45951.625413425929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45951.625413425929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45951.625413425929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45951.625413425929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45951.625413425929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45951.625413425929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45951.625413425929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45951.625413425929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45951.625413425929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45951.625413425929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45951.625413425929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45951.625413425929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45951.625413425929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45951.625413425929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45951.625413425929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45951.625413425929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45951.625413425929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45951.625413425929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45951.625413425929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45951.625413425929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45951.625413425929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45951.625413425929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45951.625413425929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45951.625413425929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45951.625413425929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45951.625413425929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45951.625413425929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45951.625413425929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45951.625413425929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45951.625413425929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45951.625413425929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45951.625413425929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45951.625413425929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45951.625413425929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45951.625413425929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45951.625413425929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45951.625413425929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45951.625413425929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45951.625413425929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45951.625413425929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45951.625413425929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45951.625413425929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45951.625413425929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45951.625413425929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45951.625413425929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45951.625413425929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45951.625413425929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45951.625413425929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45951.625413425929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45951.625413425929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45951.625413425929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45951.625413425929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45951.625413425929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45951.625413425929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45951.625413425929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45951.625413425929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45951.625413425929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45951.625413425929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45951.625413425929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45951.625413425929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45951.625413425929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45951.625413425929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45951.625413425929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45951.625413425929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45951.625413425929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45951.625413425929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45951.625413425929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45951.625413425929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45951.625413425929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45951.625413425929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45951.625413425929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45951.625413425929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45951.625413425929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45951.625413425929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45951.625413425929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45951.625413425929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45951.625413425929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45951.625413425929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45951.625413425929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45951.625413425929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45951.625413425929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45951.625413425929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45951.625413425929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45951.625413425929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45951.625413425929</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45951.625413425929</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45951.625413425929</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45951.625413425929</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45951.625413425929</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45951.625413425929</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45951.625413425929</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45951.625413425929</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45951.625413425929</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45951.625413425929</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45951.625413425929</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45951.625413425929</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45951.625413425929</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45951.625413425929</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45951.625413425929</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45951.625413425929</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45951.625413425929</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45951.625413425929</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45951.625413425929</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45951.625413425929</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45951.625413425929</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45951.625413425929</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45951.625413425929</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45951.625413425929</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45951.625413425929</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45951.625413425929</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45951.625413425929</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45951.625413425929</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45951.625413425929</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45951.625413425929</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45951.625413425929</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45951.625413425929</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45951.625413425929</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45951.625413425929</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45951.625413425929</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45951.625413425929</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45951.625413425929</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45951.625413425929</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45951.625413425929</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45951.625413425929</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45951.625413425929</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45951.625413425929</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45951.625413425929</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45951.625413425929</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45951.625413425929</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45951.625413425929</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45951.625413425929</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45951.625413425929</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45951.625413425929</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45951.625413425929</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45951.625413425929</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45951.625413425929</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45951.625413425929</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45951.625413425929</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45951.625413425929</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45951.625413425929</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45951.625413425929</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45951.625413425929</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45951.625413425929</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45951.625413425929</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45951.625413425929</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45951.625413425929</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45951.625413425929</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45951.625413425929</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45951.625413425929</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45951.625413425929</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45951.625413425929</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45951.625413425929</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45951.625413425929</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45951.625413425929</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45951.625413425929</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45951.625413425929</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45951.625413425929</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45951.625413425929</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45951.625413425929</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45951.625413425929</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45951.625413425929</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45951.625413425929</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45951.625413425929</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45951.625413425929</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45951.625413425929</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45951.625413425929</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45951.625413425929</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45951.625413425929</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45951.625413425929</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45951.625413425929</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45951.625413425929</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45951.625413425929</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45951.625413425929</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45951.625413425929</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45951.625413425929</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45951.625413425929</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45951.625413425929</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45951.625413425929</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45951.625413425929</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45951.625413425929</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45951.625413425929</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45951.625413425929</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45951.625413425929</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45951.625413425929</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45951.625413425929</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45951.625413425929</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45951.625413425929</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45951.625413425929</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45951.625413425929</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45951.625413425929</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45951.625413425929</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45951.625413425929</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45951.625413425929</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45951.625413425929</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45951.625413425929</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45951.625413425929</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45951.625413425929</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45951.625413425929</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45951.625413425929</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45951.625413425929</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45951.625413425929</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45951.625413425929</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45951.625413425929</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45951.625413425929</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45951.625413425929</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45951.625413425929</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45951.625413425929</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45951.625413425929</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45951.625413425929</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45951.625413425929</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45951.625413425929</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45951.625413425929</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45951.625413425929</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45951.625413425929</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45951.625413425929</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45951.625413425929</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45951.625413425929</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45951.625413425929</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45951.625413425929</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45951.625413425929</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45951.625413425929</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45951.625413425929</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45951.625413425929</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45951.625413425929</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45951.625413425929</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45951.625413425929</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45951.625413425929</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45951.625413425929</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45951.625413425929</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45951.625413425929</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4" sqref="K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2</v>
      </c>
      <c r="D2" s="105" t="s">
        <v>32605</v>
      </c>
      <c r="E2" s="108" t="s">
        <v>38998</v>
      </c>
      <c r="F2" s="109"/>
      <c r="G2" s="78">
        <f ca="1">IFERROR(NOW()-F2,"-")</f>
        <v>45951.625413541668</v>
      </c>
      <c r="H2" s="109">
        <v>45951.500451388885</v>
      </c>
      <c r="I2" s="105" t="str">
        <f>IFERROR(VLOOKUP(D2,DB!A:F,6,0),"")</f>
        <v>SCECO</v>
      </c>
      <c r="J2" s="104" t="str">
        <f>IFERROR(VLOOKUP(D2,DB!A:G,7,0),"")</f>
        <v>Dead</v>
      </c>
      <c r="K2" s="110" t="s">
        <v>39102</v>
      </c>
      <c r="L2" s="111" t="str">
        <f>IFERROR(VLOOKUP(D2,DB!A:I,9,0),"")</f>
        <v>Latis</v>
      </c>
    </row>
    <row r="3" spans="1:16383" ht="31.5" customHeight="1">
      <c r="A3" s="106" t="s">
        <v>39103</v>
      </c>
      <c r="B3" s="105" t="str">
        <f>IFERROR(VLOOKUP(D3,DB!A:K,11,0),"")</f>
        <v>R6</v>
      </c>
      <c r="C3" s="107">
        <v>1</v>
      </c>
      <c r="D3" s="105" t="s">
        <v>33043</v>
      </c>
      <c r="E3" s="108" t="s">
        <v>38998</v>
      </c>
      <c r="F3" s="109">
        <v>45951.605370370373</v>
      </c>
      <c r="G3" s="78">
        <f ca="1">IFERROR(NOW()-F3,"-")</f>
        <v>2.0043171294673812E-2</v>
      </c>
      <c r="H3" s="109">
        <v>45951.599016203705</v>
      </c>
      <c r="I3" s="105" t="str">
        <f>IFERROR(VLOOKUP(D3,DB!A:F,6,0),"")</f>
        <v>SCECO</v>
      </c>
      <c r="J3" s="104" t="str">
        <f>IFERROR(VLOOKUP(D3,DB!A:G,7,0),"")</f>
        <v>Dead+No BB Design</v>
      </c>
      <c r="K3" s="110"/>
      <c r="L3" s="111" t="str">
        <f>IFERROR(VLOOKUP(D3,DB!A:I,9,0),"")</f>
        <v>Latis</v>
      </c>
    </row>
    <row r="4" spans="1:16383" ht="31.5" customHeight="1">
      <c r="A4" s="106"/>
      <c r="B4" s="105" t="str">
        <f>IFERROR(VLOOKUP(D4,DB!A:K,11,0),"")</f>
        <v/>
      </c>
      <c r="C4" s="107"/>
      <c r="D4" s="105"/>
      <c r="E4" s="108"/>
      <c r="F4" s="109"/>
      <c r="G4" s="78">
        <f ca="1">IFERROR(NOW()-F4,"-")</f>
        <v>45951.625413541668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45951.625413541668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45951.625413541668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45951.625413541668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45951.625413541668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45951.625413541668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45951.625413541668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45951.625413541668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45951.625413541668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45951.625413541668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45951.625413541668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45951.625413541668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45951.625413541668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45951.625413541668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45951.625413541668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45951.625413541668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45951.625413541668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45951.625413541668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45951.625413541668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45951.625413541668</v>
      </c>
      <c r="H23" s="109"/>
      <c r="I23" s="105" t="str">
        <f>IFERROR(VLOOKUP(D23,DB!A:F,6,0),"")</f>
        <v/>
      </c>
      <c r="J23" s="104" t="str">
        <f>IFERROR(VLOOKUP(D23,DB!A:G,7,0),"")</f>
        <v/>
      </c>
      <c r="K23" s="110"/>
      <c r="L23" s="111"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2025-10-21T12:01:52Z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