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24" documentId="13_ncr:1_{F6CB121F-512D-4AA6-A0C1-0FB36C537598}" xr6:coauthVersionLast="47" xr6:coauthVersionMax="47" xr10:uidLastSave="{D116E6E4-9CF2-4A12-A6E9-68E992A625A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<sst xmlns="http://schemas.openxmlformats.org/spreadsheetml/2006/main" count="178577" uniqueCount="39074">
  <si>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</si>
  <si>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</si>
  <si>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</si>
  <si>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</si>
  <si>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</si>
  <si>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</si>
  <si>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</si>
  <si>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</si>
  <si>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</si>
  <si>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</si>
  <si>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</si>
  <si>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</si>
  <si>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</si>
  <si>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</si>
  <si>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</si>
  <si>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</si>
  <si>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</si>
  <si>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</si>
  <si>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</si>
  <si>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</si>
  <si>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</si>
  <si>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</si>
  <si>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</si>
  <si>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</si>
  <si>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</si>
  <si>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</si>
  <si>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</si>
  <si>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</si>
  <si>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</si>
  <si>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</si>
  <si>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</si>
  <si>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</si>
  <si>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</si>
  <si>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</si>
  <si>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</si>
  <si>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</si>
  <si>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</si>
  <si>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</si>
  <si>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</si>
  <si>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</si>
  <si>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</si>
  <si>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</si>
  <si>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</si>
  <si>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</si>
  <si>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</si>
  <si>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</si>
  <si>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</si>
  <si>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</si>
  <si>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</si>
  <si>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</si>
  <si>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</si>
  <si>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</si>
  <si>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</si>
  <si>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</si>
  <si>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</si>
  <si>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</si>
  <si>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</si>
  <si>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</si>
  <si>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</si>
  <si>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</si>
  <si>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</si>
  <si>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</si>
  <si>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</si>
  <si>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</si>
  <si>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</si>
  <si>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</si>
  <si>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</si>
  <si>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</si>
  <si>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</si>
  <si>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</si>
  <si>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</si>
  <si>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</si>
  <si>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</si>
  <si>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</si>
  <si>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</si>
  <si>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</si>
  <si>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</si>
  <si>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</si>
  <si>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</si>
  <si>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</si>
  <si>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</si>
  <si>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</si>
  <si>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</si>
  <si>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</si>
  <si>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</si>
  <si>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</si>
  <si>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</si>
  <si>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</si>
  <si>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</si>
  <si>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</si>
  <si>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</si>
  <si>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</si>
  <si>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</si>
  <si>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</si>
  <si>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</si>
  <si>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</si>
  <si>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</si>
  <si>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</si>
  <si>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</si>
  <si>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</si>
  <si>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</si>
  <si>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</si>
  <si>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</si>
  <si>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</si>
  <si>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</si>
  <si>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</si>
  <si>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</si>
  <si>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</si>
  <si>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</si>
  <si>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</si>
  <si>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</si>
  <si>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</si>
  <si>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</si>
  <si>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</si>
  <si>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</si>
  <si>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</si>
  <si>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</si>
  <si>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</si>
  <si>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</si>
  <si>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</si>
  <si>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</si>
  <si>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</si>
  <si>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</si>
  <si>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</si>
  <si>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</si>
  <si>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</si>
  <si>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</si>
  <si>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</si>
  <si>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</si>
  <si>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</si>
  <si>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</si>
  <si>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</si>
  <si>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</si>
  <si>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</si>
  <si>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</si>
  <si>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</si>
  <si>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</si>
  <si>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</si>
  <si>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</si>
  <si>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</si>
  <si>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</si>
  <si>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</si>
  <si>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</si>
  <si>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</si>
  <si>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</si>
  <si>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</si>
  <si>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</si>
  <si>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</si>
  <si>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</si>
  <si>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</si>
  <si>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</si>
  <si>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</si>
  <si>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</si>
  <si>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</si>
  <si>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</si>
  <si>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</si>
  <si>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</si>
  <si>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</si>
  <si>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</si>
  <si>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</si>
  <si>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</si>
  <si>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</si>
  <si>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</si>
  <si>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</si>
  <si>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</si>
  <si>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</si>
  <si>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</si>
  <si>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</si>
  <si>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</si>
  <si>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</si>
  <si>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</si>
  <si>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</si>
  <si>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</si>
  <si>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</si>
  <si>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</si>
  <si>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</si>
  <si>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</si>
  <si>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</si>
  <si>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</si>
  <si>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</si>
  <si>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</si>
  <si>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</si>
  <si>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</si>
  <si>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</si>
  <si>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</si>
  <si>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</si>
  <si>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</si>
  <si>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</si>
  <si>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</si>
  <si>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</si>
  <si>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</si>
  <si>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</si>
  <si>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</si>
  <si>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</si>
  <si>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</si>
  <si>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</si>
  <si>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</si>
  <si>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</si>
  <si>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</si>
  <si>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</si>
  <si>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</si>
  <si>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</si>
  <si>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</si>
  <si>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</si>
  <si>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</si>
  <si>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</si>
  <si>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</si>
  <si>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</si>
  <si>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</si>
  <si>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</si>
  <si>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</si>
  <si>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</si>
  <si>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</si>
  <si>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</si>
  <si>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</si>
  <si>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</si>
  <si>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</si>
  <si>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</si>
  <si>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</si>
  <si>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</si>
  <si>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</si>
  <si>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</si>
  <si>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</si>
  <si>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</si>
  <si>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</si>
  <si>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</si>
  <si>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</si>
  <si>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</si>
  <si>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</si>
  <si>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</si>
  <si>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</si>
  <si>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</si>
  <si>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</si>
  <si>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</si>
  <si>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</si>
  <si>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</si>
  <si>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</si>
  <si>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</si>
  <si>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</si>
  <si>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</si>
  <si>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</si>
  <si>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</si>
  <si>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</si>
  <si>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</si>
  <si>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</si>
  <si>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</si>
  <si>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</si>
  <si>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</si>
  <si>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</si>
  <si>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</si>
  <si>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</si>
  <si>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</si>
  <si>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</si>
  <si>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</si>
  <si>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</si>
  <si>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</si>
  <si>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</si>
  <si>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</si>
  <si>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</si>
  <si>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</si>
  <si>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</si>
  <si>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</si>
  <si>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</si>
  <si>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</si>
  <si>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</si>
  <si>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</si>
  <si>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</si>
  <si>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</si>
  <si>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</si>
  <si>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</si>
  <si>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</si>
  <si>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</si>
  <si>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</si>
  <si>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</si>
  <si>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</si>
  <si>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</si>
  <si>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</si>
  <si>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</si>
  <si>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</si>
  <si>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</si>
  <si>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</si>
  <si>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</si>
  <si>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</si>
  <si>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</si>
  <si>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</si>
  <si>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</si>
  <si>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</si>
  <si>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</si>
  <si>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</si>
  <si>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</si>
  <si>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</si>
  <si>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</si>
  <si>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</si>
  <si>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</si>
  <si>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</si>
  <si>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</si>
  <si>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</si>
  <si>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</si>
  <si>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</si>
  <si>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</si>
  <si>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</si>
  <si>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</si>
  <si>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</si>
  <si>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</si>
  <si>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</si>
  <si>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</si>
  <si>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</si>
  <si>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</si>
  <si>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</si>
  <si>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</si>
  <si>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</si>
  <si>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</si>
  <si>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</si>
  <si>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</si>
  <si>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</si>
  <si>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</si>
  <si>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</si>
  <si>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</si>
  <si>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</si>
  <si>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</si>
  <si>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</si>
  <si>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</si>
  <si>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</si>
  <si>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</si>
  <si>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</si>
  <si>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</si>
  <si>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</si>
  <si>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</si>
  <si>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</si>
  <si>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</si>
  <si>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</si>
  <si>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</si>
  <si>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</si>
  <si>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</si>
  <si>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</si>
  <si>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</si>
  <si>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</si>
  <si>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</si>
  <si>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</si>
  <si>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</si>
  <si>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</si>
  <si>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</si>
  <si>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</si>
  <si>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</si>
  <si>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</si>
  <si>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</si>
  <si>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</si>
  <si>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</si>
  <si>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</si>
  <si>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</si>
  <si>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</si>
  <si>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</si>
  <si>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</si>
  <si>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</si>
  <si>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</si>
  <si>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</si>
  <si>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</si>
  <si>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</si>
  <si>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</si>
  <si>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</si>
  <si>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</si>
  <si>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</si>
  <si>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</si>
  <si>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</si>
  <si>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</si>
  <si>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</si>
  <si>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</si>
  <si>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</si>
  <si>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</si>
  <si>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</si>
  <si>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</si>
  <si>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</si>
  <si>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</si>
  <si>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</si>
  <si>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</si>
  <si>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</si>
  <si>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</si>
  <si>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</si>
  <si>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</si>
  <si>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</si>
  <si>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</si>
  <si>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</si>
  <si>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</si>
  <si>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</si>
  <si>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</si>
  <si>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</si>
  <si>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</si>
  <si>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</si>
  <si>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</si>
  <si>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</si>
  <si>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</si>
  <si>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</si>
  <si>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</si>
  <si>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</si>
  <si>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</si>
  <si>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</si>
  <si>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</si>
  <si>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</si>
  <si>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</si>
  <si>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</si>
  <si>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</si>
  <si>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</si>
  <si>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</si>
  <si>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</si>
  <si>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</si>
  <si>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</si>
  <si>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</si>
  <si>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</si>
  <si>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</si>
  <si>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</si>
  <si>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</si>
  <si>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</si>
  <si>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</si>
  <si>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</si>
  <si>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</si>
  <si>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</si>
  <si>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</si>
  <si>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</si>
  <si>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</si>
  <si>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</si>
  <si>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</si>
  <si>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</si>
  <si>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</si>
  <si>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</si>
  <si>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</si>
  <si>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</si>
  <si>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</si>
  <si>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</si>
  <si>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</si>
  <si>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</si>
  <si>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</si>
  <si>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</si>
  <si>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</si>
  <si>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</si>
  <si>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</si>
  <si>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</si>
  <si>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</si>
  <si>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</si>
  <si>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</si>
  <si>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</si>
  <si>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</si>
  <si>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</si>
  <si>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</si>
  <si>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</si>
  <si>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</si>
  <si>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</si>
  <si>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</si>
  <si>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</si>
  <si>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</si>
  <si>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</si>
  <si>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</si>
  <si>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</si>
  <si>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</si>
  <si>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</si>
  <si>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</si>
  <si>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</si>
  <si>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</si>
  <si>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</si>
  <si>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</si>
  <si>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</si>
  <si>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</si>
  <si>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</si>
  <si>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</si>
  <si>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</si>
  <si>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</si>
  <si>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</si>
  <si>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</si>
  <si>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</si>
  <si>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</si>
  <si>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</si>
  <si>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</si>
  <si>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</si>
  <si>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</si>
  <si>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</si>
  <si>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</si>
  <si>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</si>
  <si>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</si>
  <si>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</si>
  <si>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</si>
  <si>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</si>
  <si>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</si>
  <si>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</si>
  <si>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</si>
  <si>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</si>
  <si>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</si>
  <si>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</si>
  <si>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</si>
  <si>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</si>
  <si>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</si>
  <si>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</si>
  <si>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</si>
  <si>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</si>
  <si>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</si>
  <si>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</si>
  <si>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</si>
  <si>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</si>
  <si>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</si>
  <si>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</si>
  <si>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</si>
  <si>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</si>
  <si>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</si>
  <si>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</si>
  <si>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</si>
  <si>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</si>
  <si>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</si>
  <si>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</si>
  <si>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</si>
  <si>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</si>
  <si>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</si>
  <si>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</si>
  <si>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</si>
  <si>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</si>
  <si>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</si>
  <si>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</si>
  <si>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</si>
  <si>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</si>
  <si>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</si>
  <si>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</si>
  <si>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</si>
  <si>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</si>
  <si>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</si>
  <si>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</si>
  <si>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</si>
  <si>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</si>
  <si>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</si>
  <si>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</si>
  <si>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</si>
  <si>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</si>
  <si>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</si>
  <si>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</si>
  <si>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</si>
  <si>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</si>
  <si>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</si>
  <si>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</si>
  <si>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</si>
  <si>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</si>
  <si>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</si>
  <si>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</si>
  <si>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</si>
  <si>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</si>
  <si>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</si>
  <si>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</si>
  <si>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</si>
  <si>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</si>
  <si>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</si>
  <si>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</si>
  <si>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</si>
  <si>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</si>
  <si>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</si>
  <si>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</si>
  <si>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</si>
  <si>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</si>
  <si>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</si>
  <si>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</si>
  <si>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</si>
  <si>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</si>
  <si>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</si>
  <si>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</si>
  <si>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</si>
  <si>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</si>
  <si>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</si>
  <si>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</si>
  <si>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</si>
  <si>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</si>
  <si>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</si>
  <si>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</si>
  <si>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</si>
  <si>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</si>
  <si>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</si>
  <si>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</si>
  <si>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</si>
  <si>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</si>
  <si>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</si>
  <si>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</si>
  <si>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</si>
  <si>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</si>
  <si>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</si>
  <si>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</si>
  <si>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</si>
  <si>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</si>
  <si>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</si>
  <si>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</si>
  <si>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</si>
  <si>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</si>
  <si>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</si>
  <si>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</si>
  <si>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</si>
  <si>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</si>
  <si>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</si>
  <si>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</si>
  <si>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</si>
  <si>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</si>
  <si>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</si>
  <si>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</si>
  <si>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</si>
  <si>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</si>
  <si>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</si>
  <si>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</si>
  <si>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</si>
  <si>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</si>
  <si>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</si>
  <si>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</si>
  <si>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</si>
  <si>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</si>
  <si>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</si>
  <si>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</si>
  <si>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</si>
  <si>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</si>
  <si>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</si>
  <si>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</si>
  <si>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</si>
  <si>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</si>
  <si>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</si>
  <si>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</si>
  <si>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</si>
  <si>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</si>
  <si>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</si>
  <si>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</si>
  <si>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</si>
  <si>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</si>
  <si>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</si>
  <si>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</si>
  <si>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</si>
  <si>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</si>
  <si>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</si>
  <si>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</si>
  <si>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</si>
  <si>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</si>
  <si>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</si>
  <si>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</si>
  <si>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</si>
  <si>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</si>
  <si>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</si>
  <si>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</si>
  <si>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</si>
  <si>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</si>
  <si>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</si>
  <si>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</si>
  <si>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</si>
  <si>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</si>
  <si>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</si>
  <si>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</si>
  <si>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</si>
  <si>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</si>
  <si>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</si>
  <si>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</si>
  <si>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</si>
  <si>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</si>
  <si>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</si>
  <si>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</si>
  <si>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</si>
  <si>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</si>
  <si>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</si>
  <si>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</si>
  <si>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</si>
  <si>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</si>
  <si>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</si>
  <si>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</si>
  <si>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</si>
  <si>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</si>
  <si>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</si>
  <si>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</si>
  <si>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</si>
  <si>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</si>
  <si>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</si>
  <si>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</si>
  <si>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</si>
  <si>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</si>
  <si>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</si>
  <si>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</si>
  <si>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</si>
  <si>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</si>
  <si>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</si>
  <si>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</si>
  <si>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</si>
  <si>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</si>
  <si>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</si>
  <si>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</si>
  <si>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</si>
  <si>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</si>
  <si>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</si>
  <si>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</si>
  <si>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</si>
  <si>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</si>
  <si>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</si>
  <si>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</si>
  <si>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</si>
  <si>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</si>
  <si>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</si>
  <si>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</si>
  <si>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</si>
  <si>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</si>
  <si>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</si>
  <si>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</si>
  <si>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</si>
  <si>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</si>
  <si>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</si>
  <si>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</si>
  <si>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</si>
  <si>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</si>
  <si>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</si>
  <si>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</si>
  <si>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</si>
  <si>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</si>
  <si>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</si>
  <si>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</si>
  <si>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</si>
  <si>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</si>
  <si>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</si>
  <si>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</si>
  <si>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</si>
  <si>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</si>
  <si>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</si>
  <si>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</si>
  <si>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</si>
  <si>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</si>
  <si>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</si>
  <si>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</si>
  <si>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</si>
  <si>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</si>
  <si>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</si>
  <si>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</si>
  <si>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</si>
  <si>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</si>
  <si>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</si>
  <si>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</si>
  <si>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</si>
  <si>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</si>
  <si>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</si>
  <si>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</si>
  <si>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</si>
  <si>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</si>
  <si>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</si>
  <si>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</si>
  <si>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</si>
  <si>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</si>
  <si>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</si>
  <si>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</si>
  <si>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</si>
  <si>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</si>
  <si>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</si>
  <si>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</si>
  <si>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</si>
  <si>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</si>
  <si>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</si>
  <si>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</si>
  <si>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</si>
  <si>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</si>
  <si>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</si>
  <si>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</si>
  <si>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</si>
  <si>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</si>
  <si>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</si>
  <si>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</si>
  <si>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</si>
  <si>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</si>
  <si>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</si>
  <si>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</si>
  <si>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</si>
  <si>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</si>
  <si>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</si>
  <si>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</si>
  <si>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</si>
  <si>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</si>
  <si>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</si>
  <si>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</si>
  <si>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</si>
  <si>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</si>
  <si>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</si>
  <si>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</si>
  <si>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</si>
  <si>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</si>
  <si>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</si>
  <si>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</si>
  <si>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</si>
  <si>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</si>
  <si>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</si>
  <si>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</si>
  <si>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</si>
  <si>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</si>
  <si>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</si>
  <si>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</si>
  <si>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</si>
  <si>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</si>
  <si>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</si>
  <si>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</si>
  <si>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</si>
  <si>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</si>
  <si>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</si>
  <si>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</si>
  <si>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</si>
  <si>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</si>
  <si>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</si>
  <si>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</si>
  <si>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</si>
  <si>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</si>
  <si>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</si>
  <si>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</si>
  <si>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</si>
  <si>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</si>
  <si>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</si>
  <si>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</si>
  <si>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</si>
  <si>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</si>
  <si>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</si>
  <si>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</si>
  <si>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</si>
  <si>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</si>
  <si>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</si>
  <si>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</si>
  <si>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</si>
  <si>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</si>
  <si>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</si>
  <si>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</si>
  <si>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</si>
  <si>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</si>
  <si>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</si>
  <si>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</si>
  <si>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</si>
  <si>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</si>
  <si>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</si>
  <si>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</si>
  <si>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</si>
  <si>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</si>
  <si>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</si>
  <si>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</si>
  <si>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</si>
  <si>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</si>
  <si>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</si>
  <si>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</si>
  <si>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</si>
  <si>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</si>
  <si>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</si>
  <si>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</si>
  <si>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</si>
  <si>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</si>
  <si>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</si>
  <si>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</si>
  <si>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</si>
  <si>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</si>
  <si>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</si>
  <si>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</si>
  <si>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</si>
  <si>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</si>
  <si>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</si>
  <si>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</si>
  <si>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</si>
  <si>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</si>
  <si>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</si>
  <si>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</si>
  <si>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</si>
  <si>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</si>
  <si>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</si>
  <si>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</si>
  <si>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</si>
  <si>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</si>
  <si>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</si>
  <si>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</si>
  <si>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</si>
  <si>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</si>
  <si>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</si>
  <si>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</si>
  <si>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</si>
  <si>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</si>
  <si>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</si>
  <si>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</si>
  <si>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</si>
  <si>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</si>
  <si>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</si>
  <si>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</si>
  <si>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</si>
  <si>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</si>
  <si>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</si>
  <si>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</si>
  <si>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</si>
  <si>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</si>
  <si>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</si>
  <si>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</si>
  <si>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</si>
  <si>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</si>
  <si>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</si>
  <si>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</si>
  <si>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</si>
  <si>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</si>
  <si>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</si>
  <si>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</si>
  <si>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</si>
  <si>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</si>
  <si>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</si>
  <si>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</si>
  <si>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</si>
  <si>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</si>
  <si>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</si>
  <si>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</si>
  <si>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</si>
  <si>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</si>
  <si>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</si>
  <si>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</si>
  <si>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</si>
  <si>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</si>
  <si>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</si>
  <si>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</si>
  <si>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</si>
  <si>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</si>
  <si>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</si>
  <si>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</si>
  <si>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</si>
  <si>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</si>
  <si>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</si>
  <si>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</si>
  <si>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</si>
  <si>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</si>
  <si>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</si>
  <si>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</si>
  <si>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</si>
  <si>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</si>
  <si>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</si>
  <si>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</si>
  <si>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</si>
  <si>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</si>
  <si>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</si>
  <si>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</si>
  <si>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</si>
  <si>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</si>
  <si>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</si>
  <si>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</si>
  <si>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</si>
  <si>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</si>
  <si>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</si>
  <si>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</si>
  <si>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</si>
  <si>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</si>
  <si>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</si>
  <si>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</si>
  <si>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</si>
  <si>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</si>
  <si>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</si>
  <si>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</si>
  <si>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</si>
  <si>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</si>
  <si>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</si>
  <si>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</si>
  <si>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</si>
  <si>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</si>
  <si>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</si>
  <si>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</si>
  <si>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</si>
  <si>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</si>
  <si>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</si>
  <si>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</si>
  <si>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</si>
  <si>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</si>
  <si>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</si>
  <si>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</si>
  <si>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</si>
  <si>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</si>
  <si>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</si>
  <si>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</si>
  <si>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</si>
  <si>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</si>
  <si>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</si>
  <si>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</si>
  <si>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</si>
  <si>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</si>
  <si>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</si>
  <si>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</si>
  <si>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</si>
  <si>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</si>
  <si>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</si>
  <si>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</si>
  <si>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</si>
  <si>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</si>
  <si>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</si>
  <si>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</si>
  <si>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</si>
  <si>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</si>
  <si>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</si>
  <si>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</si>
  <si>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</si>
  <si>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</si>
  <si>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</si>
  <si>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</si>
  <si>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</si>
  <si>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</si>
  <si>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</si>
  <si>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</si>
  <si>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</si>
  <si>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</si>
  <si>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</si>
  <si>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</si>
  <si>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</si>
  <si>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</si>
  <si>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</si>
  <si>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</si>
  <si>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</si>
  <si>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</si>
  <si>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</si>
  <si>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</si>
  <si>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</si>
  <si>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</si>
  <si>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</si>
  <si>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</si>
  <si>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</si>
  <si>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</si>
  <si>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</si>
  <si>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</si>
  <si>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</si>
  <si>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</si>
  <si>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</si>
  <si>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</si>
  <si>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</si>
  <si>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</si>
  <si>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</si>
  <si>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</si>
  <si>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</si>
  <si>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</si>
  <si>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</si>
  <si>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</si>
  <si>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</si>
  <si>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</si>
  <si>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</si>
  <si>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</si>
  <si>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</si>
  <si>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</si>
  <si>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</si>
  <si>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</si>
  <si>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</si>
  <si>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</si>
  <si>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</si>
  <si>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</si>
  <si>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</si>
  <si>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</si>
  <si>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</si>
  <si>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</si>
  <si>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</si>
  <si>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</si>
  <si>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</si>
  <si>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</si>
  <si>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</si>
  <si>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</si>
  <si>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</si>
  <si>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</si>
  <si>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</si>
  <si>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</si>
  <si>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</si>
  <si>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</si>
  <si>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</si>
  <si>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</si>
  <si>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</si>
  <si>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</si>
  <si>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</si>
  <si>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</si>
  <si>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</si>
  <si>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</si>
  <si>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</si>
  <si>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</si>
  <si>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</si>
  <si>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</si>
  <si>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</si>
  <si>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</si>
  <si>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</si>
  <si>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</si>
  <si>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</si>
  <si>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</si>
  <si>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</si>
  <si>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</si>
  <si>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</si>
  <si>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</si>
  <si>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</si>
  <si>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</si>
  <si>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</si>
  <si>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</si>
  <si>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</si>
  <si>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</si>
  <si>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</si>
  <si>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</si>
  <si>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</si>
  <si>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</si>
  <si>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</si>
  <si>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</si>
  <si>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</si>
  <si>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</si>
  <si>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</si>
  <si>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</si>
  <si>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</si>
  <si>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</si>
  <si>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</si>
  <si>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</si>
  <si>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</si>
  <si>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</si>
  <si>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</si>
  <si>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</si>
  <si>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</si>
  <si>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</si>
  <si>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</si>
  <si>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</si>
  <si>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</si>
  <si>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</si>
  <si>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</si>
  <si>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</si>
  <si>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</si>
  <si>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</si>
  <si>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</si>
  <si>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</si>
  <si>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</si>
  <si>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</si>
  <si>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</si>
  <si>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</si>
  <si>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</si>
  <si>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</si>
  <si>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</si>
  <si>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</si>
  <si>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</si>
  <si>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</si>
  <si>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</si>
  <si>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</si>
  <si>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</si>
  <si>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</si>
  <si>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</si>
  <si>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</si>
  <si>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</si>
  <si>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</si>
  <si>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</si>
  <si>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</si>
  <si>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</si>
  <si>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</si>
  <si>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</si>
  <si>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</si>
  <si>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</si>
  <si>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</si>
  <si>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</si>
  <si>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</si>
  <si>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</si>
  <si>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</si>
  <si>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</si>
  <si>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</si>
  <si>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</si>
  <si>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</si>
  <si>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</si>
  <si>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</si>
  <si>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</si>
  <si>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</si>
  <si>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</si>
  <si>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</si>
  <si>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</si>
  <si>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</si>
  <si>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</si>
  <si>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</si>
  <si>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</si>
  <si>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</si>
  <si>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</si>
  <si>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</si>
  <si>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</si>
  <si>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</si>
  <si>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</si>
  <si>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</si>
  <si>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</si>
  <si>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</si>
  <si>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</si>
  <si>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</si>
  <si>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</si>
  <si>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</si>
  <si>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</si>
  <si>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</si>
  <si>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</si>
  <si>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</si>
  <si>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</si>
  <si>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</si>
  <si>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</si>
  <si>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</si>
  <si>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</si>
  <si>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</si>
  <si>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</si>
  <si>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</si>
  <si>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</si>
  <si>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</si>
  <si>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</si>
  <si>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</si>
  <si>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</si>
  <si>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</si>
  <si>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</si>
  <si>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</si>
  <si>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</si>
  <si>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</si>
  <si>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</si>
  <si>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</si>
  <si>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</si>
  <si>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</si>
  <si>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</si>
  <si>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</si>
  <si>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</si>
  <si>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</si>
  <si>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</si>
  <si>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</si>
  <si>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</si>
  <si>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</si>
  <si>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</si>
  <si>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</si>
  <si>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</si>
  <si>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</si>
  <si>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</si>
  <si>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</si>
  <si>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</si>
  <si>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</si>
  <si>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</si>
  <si>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</si>
  <si>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</si>
  <si>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</si>
  <si>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</si>
  <si>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</si>
  <si>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</si>
  <si>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</si>
  <si>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</si>
  <si>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</si>
  <si>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</si>
  <si>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</si>
  <si>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</si>
  <si>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</si>
  <si>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</si>
  <si>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</si>
  <si>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</si>
  <si>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</si>
  <si>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</si>
  <si>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</si>
  <si>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</si>
  <si>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</si>
  <si>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</si>
  <si>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</si>
  <si>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</si>
  <si>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</si>
  <si>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</si>
  <si>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</si>
  <si>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</si>
  <si>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</si>
  <si>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</si>
  <si>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</si>
  <si>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</si>
  <si>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</si>
  <si>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</si>
  <si>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</si>
  <si>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</si>
  <si>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</si>
  <si>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</si>
  <si>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</si>
  <si>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</si>
  <si>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</si>
  <si>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</si>
  <si>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</si>
  <si>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</si>
  <si>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</si>
  <si>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</si>
  <si>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</si>
  <si>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</si>
  <si>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</si>
  <si>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</si>
  <si>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</si>
  <si>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</si>
  <si>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</si>
  <si>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</si>
  <si>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</si>
  <si>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</si>
  <si>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</si>
  <si>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</si>
  <si>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</si>
  <si>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</si>
  <si>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</si>
  <si>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</si>
  <si>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</si>
  <si>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</si>
  <si>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</si>
  <si>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</si>
  <si>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</si>
  <si>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</si>
  <si>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</si>
  <si>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</si>
  <si>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</si>
  <si>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</si>
  <si>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</si>
  <si>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</si>
  <si>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</si>
  <si>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</si>
  <si>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</si>
  <si>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</si>
  <si>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</si>
  <si>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</si>
  <si>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</si>
  <si>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</si>
  <si>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</si>
  <si>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</si>
  <si>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</si>
  <si>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</si>
  <si>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</si>
  <si>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</si>
  <si>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</si>
  <si>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</si>
  <si>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</si>
  <si>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</si>
  <si>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</si>
  <si>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</si>
  <si>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</si>
  <si>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</si>
  <si>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</si>
  <si>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</si>
  <si>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</si>
  <si>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</si>
  <si>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</si>
  <si>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</si>
  <si>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</si>
  <si>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</si>
  <si>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</si>
  <si>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</si>
  <si>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</si>
  <si>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</si>
  <si>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</si>
  <si>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</si>
  <si>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</si>
  <si>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</si>
  <si>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</si>
  <si>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</si>
  <si>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</si>
  <si>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</si>
  <si>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</si>
  <si>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</si>
  <si>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</si>
  <si>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</si>
  <si>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</si>
  <si>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</si>
  <si>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</si>
  <si>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</si>
  <si>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</si>
  <si>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</si>
  <si>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</si>
  <si>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</si>
  <si>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</si>
  <si>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</si>
  <si>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</si>
  <si>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</si>
  <si>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</si>
  <si>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</si>
  <si>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</si>
  <si>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</si>
  <si>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</si>
  <si>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</si>
  <si>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</si>
  <si>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</si>
  <si>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</si>
  <si>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</si>
  <si>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</si>
  <si>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</si>
  <si>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</si>
  <si>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</si>
  <si>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</si>
  <si>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</si>
  <si>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</si>
  <si>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</si>
  <si>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</si>
  <si>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</si>
  <si>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</si>
  <si>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</si>
  <si>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</si>
  <si>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</si>
  <si>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</si>
  <si>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</si>
  <si>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</si>
  <si>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</si>
  <si>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</si>
  <si>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</si>
  <si>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</si>
  <si>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</si>
  <si>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</si>
  <si>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</si>
  <si>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</si>
  <si>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</si>
  <si>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</si>
  <si>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</si>
  <si>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</si>
  <si>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</si>
  <si>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</si>
  <si>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</si>
  <si>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</si>
  <si>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</si>
  <si>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</si>
  <si>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</si>
  <si>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</si>
  <si>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</si>
  <si>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</si>
  <si>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</si>
  <si>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</si>
  <si>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</si>
  <si>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</si>
  <si>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</si>
  <si>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</si>
  <si>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</si>
  <si>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</si>
  <si>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</si>
  <si>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</si>
  <si>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</si>
  <si>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</si>
  <si>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</si>
  <si>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</si>
  <si>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</si>
  <si>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</si>
  <si>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</si>
  <si>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</si>
  <si>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</si>
  <si>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</si>
  <si>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</si>
  <si>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</si>
  <si>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</si>
  <si>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</si>
  <si>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</si>
  <si>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</si>
  <si>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</si>
  <si>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</si>
  <si>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</si>
  <si>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</si>
  <si>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</si>
  <si>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</si>
  <si>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</si>
  <si>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</si>
  <si>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</si>
  <si>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</si>
  <si>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</si>
  <si>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</si>
  <si>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</si>
  <si>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</si>
  <si>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</si>
  <si>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</si>
  <si>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</si>
  <si>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</si>
  <si>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</si>
  <si>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</si>
  <si>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</si>
  <si>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</si>
  <si>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</si>
  <si>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</si>
  <si>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</si>
  <si>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</si>
  <si>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</si>
  <si>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</si>
  <si>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</si>
  <si>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</si>
  <si>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</si>
  <si>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</si>
  <si>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</si>
  <si>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</si>
  <si>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</si>
  <si>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</si>
  <si>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</si>
  <si>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</si>
  <si>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</si>
  <si>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</si>
  <si>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</si>
  <si>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</si>
  <si>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</si>
  <si>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</si>
  <si>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</si>
  <si>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</si>
  <si>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</si>
  <si>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</si>
  <si>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</si>
  <si>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</si>
  <si>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</si>
  <si>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</si>
  <si>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</si>
  <si>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</si>
  <si>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</si>
  <si>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</si>
  <si>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</si>
  <si>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</si>
  <si>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</si>
  <si>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</si>
  <si>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</si>
  <si>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</si>
  <si>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</si>
  <si>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</si>
  <si>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</si>
  <si>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</si>
  <si>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</si>
  <si>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</si>
  <si>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</si>
  <si>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</si>
  <si>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</si>
  <si>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</si>
  <si>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</si>
  <si>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</si>
  <si>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</si>
  <si>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</si>
  <si>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</si>
  <si>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</si>
  <si>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</si>
  <si>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</si>
  <si>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</si>
  <si>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</si>
  <si>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</si>
  <si>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</si>
  <si>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</si>
  <si>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</si>
  <si>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</si>
  <si>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</si>
  <si>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</si>
  <si>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</si>
  <si>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</si>
  <si>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</si>
  <si>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</si>
  <si>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</si>
  <si>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</si>
  <si>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</si>
  <si>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</si>
  <si>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</si>
  <si>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</si>
  <si>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</si>
  <si>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</si>
  <si>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</si>
  <si>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</si>
  <si>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</si>
  <si>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</si>
  <si>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</si>
  <si>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</si>
  <si>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</si>
  <si>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</si>
  <si>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</si>
  <si>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</si>
  <si>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</si>
  <si>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</si>
  <si>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</si>
  <si>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</si>
  <si>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</si>
  <si>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</si>
  <si>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</si>
  <si>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</si>
  <si>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</si>
  <si>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</si>
  <si>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</si>
  <si>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</si>
  <si>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</si>
  <si>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</si>
  <si>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</si>
  <si>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</si>
  <si>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</si>
  <si>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</si>
  <si>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</si>
  <si>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</si>
  <si>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</si>
  <si>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</si>
  <si>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</si>
  <si>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</si>
  <si>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</si>
  <si>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</si>
  <si>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</si>
  <si>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</si>
  <si>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</si>
  <si>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</si>
  <si>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</si>
  <si>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</si>
  <si>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</si>
  <si>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</si>
  <si>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</si>
  <si>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</si>
  <si>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</si>
  <si>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</si>
  <si>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</si>
  <si>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</si>
  <si>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</si>
  <si>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</si>
  <si>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</si>
  <si>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</si>
  <si>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</si>
  <si>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</si>
  <si>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</si>
  <si>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</si>
  <si>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</si>
  <si>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</si>
  <si>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</si>
  <si>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</si>
  <si>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</si>
  <si>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</si>
  <si>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</si>
  <si>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</si>
  <si>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</si>
  <si>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</si>
  <si>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</si>
  <si>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</si>
  <si>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</si>
  <si>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</si>
  <si>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</si>
  <si>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</si>
  <si>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</si>
  <si>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</si>
  <si>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</si>
  <si>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</si>
  <si>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</si>
  <si>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</si>
  <si>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</si>
  <si>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</si>
  <si>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</si>
  <si>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</si>
  <si>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</si>
  <si>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</si>
  <si>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</si>
  <si>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</si>
  <si>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</si>
  <si>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</si>
  <si>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</si>
  <si>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</si>
  <si>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</si>
  <si>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</si>
  <si>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</si>
  <si>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</si>
  <si>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</si>
  <si>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</si>
  <si>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</si>
  <si>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</si>
  <si>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</si>
  <si>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</si>
  <si>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</si>
  <si>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</si>
  <si>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</si>
  <si>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</si>
  <si>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</si>
  <si>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</si>
  <si>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</si>
  <si>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</si>
  <si>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</si>
  <si>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</si>
  <si>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</si>
  <si>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</si>
  <si>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</si>
  <si>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</si>
  <si>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</si>
  <si>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</si>
  <si>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</si>
  <si>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</si>
  <si>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</si>
  <si>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</si>
  <si>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</si>
  <si>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</si>
  <si>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</si>
  <si>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</si>
  <si>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</si>
  <si>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</si>
  <si>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</si>
  <si>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</si>
  <si>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</si>
  <si>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</si>
  <si>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</si>
  <si>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</si>
  <si>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</si>
  <si>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</si>
  <si>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</si>
  <si>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</si>
  <si>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</si>
  <si>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</si>
  <si>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</si>
  <si>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</si>
  <si>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</si>
  <si>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</si>
  <si>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</si>
  <si>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</si>
  <si>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</si>
  <si>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</si>
  <si>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</si>
  <si>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</si>
  <si>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</si>
  <si>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</si>
  <si>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</si>
  <si>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</si>
  <si>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</si>
  <si>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</si>
  <si>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</si>
  <si>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</si>
  <si>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</si>
  <si>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</si>
  <si>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</si>
  <si>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</si>
  <si>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</si>
  <si>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</si>
  <si>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</si>
  <si>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</si>
  <si>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</si>
  <si>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</si>
  <si>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</si>
  <si>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</si>
  <si>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</si>
  <si>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</si>
  <si>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</si>
  <si>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</si>
  <si>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</si>
  <si>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</si>
  <si>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</si>
  <si>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</si>
  <si>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</si>
  <si>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</si>
  <si>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</si>
  <si>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</si>
  <si>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</si>
  <si>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</si>
  <si>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</si>
  <si>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</si>
  <si>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</si>
  <si>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</si>
  <si>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</si>
  <si>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</si>
  <si>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</si>
  <si>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</si>
  <si>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</si>
  <si>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</si>
  <si>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</si>
  <si>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</si>
  <si>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</si>
  <si>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</si>
  <si>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</si>
  <si>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</si>
  <si>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</si>
  <si>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</si>
  <si>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</si>
  <si>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</si>
  <si>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</si>
  <si>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</si>
  <si>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</si>
  <si>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</si>
  <si>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</si>
  <si>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</si>
  <si>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</si>
  <si>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</si>
  <si>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</si>
  <si>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</si>
  <si>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</si>
  <si>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</si>
  <si>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</si>
  <si>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</si>
  <si>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</si>
  <si>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</si>
  <si>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</si>
  <si>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</si>
  <si>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</si>
  <si>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</si>
  <si>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</si>
  <si>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</si>
  <si>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</si>
  <si>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</si>
  <si>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</si>
  <si>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</si>
  <si>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</si>
  <si>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</si>
  <si>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</si>
  <si>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</si>
  <si>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</si>
  <si>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</si>
  <si>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</si>
  <si>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</si>
  <si>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</si>
  <si>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</si>
  <si>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</si>
  <si>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</si>
  <si>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</si>
  <si>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</si>
  <si>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</si>
  <si>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</si>
  <si>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</si>
  <si>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</si>
  <si>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</si>
  <si>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</si>
  <si>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</si>
  <si>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</si>
  <si>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</si>
  <si>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</si>
  <si>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</si>
  <si>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</si>
  <si>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</si>
  <si>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</si>
  <si>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</si>
  <si>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</si>
  <si>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</si>
  <si>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</si>
  <si>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</si>
  <si>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</si>
  <si>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</si>
  <si>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</si>
  <si>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</si>
  <si>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</si>
  <si>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</si>
  <si>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</si>
  <si>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</si>
  <si>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</si>
  <si>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</si>
  <si>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</si>
  <si>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</si>
  <si>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</si>
  <si>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</si>
  <si>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</si>
  <si>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</si>
  <si>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</si>
  <si>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</si>
  <si>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</si>
  <si>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</si>
  <si>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</si>
  <si>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</si>
  <si>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</si>
  <si>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</si>
  <si>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</si>
  <si>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</si>
  <si>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</si>
  <si>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</si>
  <si>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</si>
  <si>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</si>
  <si>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</si>
  <si>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</si>
  <si>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</si>
  <si>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</si>
  <si>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</si>
  <si>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</si>
  <si>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</si>
  <si>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</si>
  <si>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</si>
  <si>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</si>
  <si>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</si>
  <si>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</si>
  <si>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</si>
  <si>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</si>
  <si>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</si>
  <si>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</si>
  <si>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</si>
  <si>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</si>
  <si>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</si>
  <si>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</si>
  <si>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</si>
  <si>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</si>
  <si>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</si>
  <si>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</si>
  <si>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</si>
  <si>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</si>
  <si>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</si>
  <si>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</si>
  <si>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</si>
  <si>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</si>
  <si>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</si>
  <si>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</si>
  <si>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</si>
  <si>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</si>
  <si>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</si>
  <si>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</si>
  <si>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</si>
  <si>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</si>
  <si>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</si>
  <si>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</si>
  <si>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</si>
  <si>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</si>
  <si>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</si>
  <si>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</si>
  <si>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</si>
  <si>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</si>
  <si>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</si>
  <si>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</si>
  <si>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</si>
  <si>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</si>
  <si>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</si>
  <si>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</si>
  <si>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</si>
  <si>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</si>
  <si>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</si>
  <si>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</si>
  <si>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</si>
  <si>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</si>
  <si>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</si>
  <si>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</si>
  <si>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</si>
  <si>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</si>
  <si>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</si>
  <si>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</si>
  <si>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</si>
  <si>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</si>
  <si>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</si>
  <si>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</si>
  <si>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</si>
  <si>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</si>
  <si>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</si>
  <si>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</si>
  <si>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</si>
  <si>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</si>
  <si>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</si>
  <si>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</si>
  <si>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</si>
  <si>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</si>
  <si>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</si>
  <si>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</si>
  <si>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</si>
  <si>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</si>
  <si>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</si>
  <si>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</si>
  <si>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</si>
  <si>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</si>
  <si>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</si>
  <si>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</si>
  <si>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</si>
  <si>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</si>
  <si>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</si>
  <si>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</si>
  <si>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</si>
  <si>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</si>
  <si>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</si>
  <si>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</si>
  <si>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</si>
  <si>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</si>
  <si>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</si>
  <si>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</si>
  <si>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</si>
  <si>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</si>
  <si>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</si>
  <si>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</si>
  <si>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</si>
  <si>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</si>
  <si>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</si>
  <si>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</si>
  <si>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</si>
  <si>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</si>
  <si>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</si>
  <si>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</si>
  <si>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</si>
  <si>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</si>
  <si>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</si>
  <si>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</si>
  <si>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</si>
  <si>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</si>
  <si>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</si>
  <si>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</si>
  <si>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</si>
  <si>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</si>
  <si>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</si>
  <si>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</si>
  <si>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</si>
  <si>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</si>
  <si>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</si>
  <si>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</si>
  <si>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</si>
  <si>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</si>
  <si>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</si>
  <si>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</si>
  <si>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</si>
  <si>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</si>
  <si>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</si>
  <si>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</si>
  <si>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</si>
  <si>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</si>
  <si>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</si>
  <si>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</si>
  <si>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</si>
  <si>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</si>
  <si>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</si>
  <si>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</si>
  <si>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</si>
  <si>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</si>
  <si>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</si>
  <si>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</si>
  <si>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</si>
  <si>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</si>
  <si>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</si>
  <si>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</si>
  <si>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</si>
  <si>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</si>
  <si>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</si>
  <si>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</si>
  <si>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</si>
  <si>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</si>
  <si>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</si>
  <si>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</si>
  <si>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</si>
  <si>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</si>
  <si>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</si>
  <si>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</si>
  <si>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</si>
  <si>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</si>
  <si>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</si>
  <si>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</si>
  <si>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</si>
  <si>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</si>
  <si>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</si>
  <si>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</si>
  <si>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</si>
  <si>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</si>
  <si>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</si>
  <si>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</si>
  <si>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</si>
  <si>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</si>
  <si>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</si>
  <si>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</si>
  <si>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</si>
  <si>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</si>
  <si>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</si>
  <si>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</si>
  <si>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</si>
  <si>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</si>
  <si>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</si>
  <si>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</si>
  <si>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</si>
  <si>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</si>
  <si>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</si>
  <si>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</si>
  <si>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</si>
  <si>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</si>
  <si>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</si>
  <si>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</si>
  <si>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</si>
  <si>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</si>
  <si>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</si>
  <si>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</si>
  <si>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</si>
  <si>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</si>
  <si>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</si>
  <si>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</si>
  <si>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</si>
  <si>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</si>
  <si>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</si>
  <si>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</si>
  <si>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</si>
  <si>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</si>
  <si>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</si>
  <si>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</si>
  <si>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</si>
  <si>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</si>
  <si>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</si>
  <si>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</si>
  <si>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</si>
  <si>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</si>
  <si>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</si>
  <si>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</si>
  <si>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</si>
  <si>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</si>
  <si>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</si>
  <si>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</si>
  <si>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</si>
  <si>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</si>
  <si>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</si>
  <si>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</si>
  <si>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</si>
  <si>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</si>
  <si>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</si>
  <si>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</si>
  <si>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</si>
  <si>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</si>
  <si>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</si>
  <si>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</si>
  <si>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</si>
  <si>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</si>
  <si>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</si>
  <si>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</si>
  <si>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</si>
  <si>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</si>
  <si>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</si>
  <si>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</si>
  <si>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</si>
  <si>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</si>
  <si>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</si>
  <si>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</si>
  <si>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</si>
  <si>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</si>
  <si>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</si>
  <si>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</si>
  <si>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</si>
  <si>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</si>
  <si>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</si>
  <si>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</si>
  <si>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</si>
  <si>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</si>
  <si>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</si>
  <si>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</si>
  <si>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</si>
  <si>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</si>
  <si>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</si>
  <si>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</si>
  <si>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</si>
  <si>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</si>
  <si>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</si>
  <si>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</si>
  <si>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</si>
  <si>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</si>
  <si>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</si>
  <si>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</si>
  <si>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</si>
  <si>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</si>
  <si>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</si>
  <si>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</si>
  <si>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</si>
  <si>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</si>
  <si>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</si>
  <si>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</si>
  <si>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</si>
  <si>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</si>
  <si>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</si>
  <si>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</si>
  <si>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</si>
  <si>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</si>
  <si>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</si>
  <si>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</si>
  <si>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</si>
  <si>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</si>
  <si>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</si>
  <si>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</si>
  <si>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</si>
  <si>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</si>
  <si>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</si>
  <si>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</si>
  <si>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</si>
  <si>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</si>
  <si>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</si>
  <si>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</si>
  <si>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</si>
  <si>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</si>
  <si>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</si>
  <si>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</si>
  <si>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</si>
  <si>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</si>
  <si>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</si>
  <si>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</si>
  <si>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</si>
  <si>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</si>
  <si>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</si>
  <si>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</si>
  <si>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</si>
  <si>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</si>
  <si>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</si>
  <si>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</si>
  <si>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</si>
  <si>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</si>
  <si>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</si>
  <si>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</si>
  <si>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</si>
  <si>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</si>
  <si>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</si>
  <si>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</si>
  <si>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</si>
  <si>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</si>
  <si>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</si>
  <si>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</si>
  <si>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</si>
  <si>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</si>
  <si>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</si>
  <si>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</si>
  <si>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</si>
  <si>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</si>
  <si>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</si>
  <si>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</si>
  <si>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</si>
  <si>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</si>
  <si>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</si>
  <si>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</si>
  <si>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</si>
  <si>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</si>
  <si>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</si>
  <si>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</si>
  <si>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</si>
  <si>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</si>
  <si>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</si>
  <si>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</si>
  <si>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</si>
  <si>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</si>
  <si>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</si>
  <si>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</si>
  <si>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</si>
  <si>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</si>
  <si>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</si>
  <si>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</si>
  <si>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</si>
  <si>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</si>
  <si>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</si>
  <si>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</si>
  <si>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</si>
  <si>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</si>
  <si>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</si>
  <si>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</si>
  <si>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</si>
  <si>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</si>
  <si>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</si>
  <si>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</si>
  <si>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</si>
  <si>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</si>
  <si>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</si>
  <si>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</si>
  <si>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</si>
  <si>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</si>
  <si>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</si>
  <si>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</si>
  <si>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</si>
  <si>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</si>
  <si>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</si>
  <si>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</si>
  <si>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</si>
  <si>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</si>
  <si>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</si>
  <si>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</si>
  <si>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</si>
  <si>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</si>
  <si>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</si>
  <si>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</si>
  <si>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</si>
  <si>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</si>
  <si>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</si>
  <si>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</si>
  <si>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</si>
  <si>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</si>
  <si>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</si>
  <si>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</si>
  <si>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</si>
  <si>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</si>
  <si>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</si>
  <si>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</si>
  <si>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</si>
  <si>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</si>
  <si>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</si>
  <si>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</si>
  <si>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</si>
  <si>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</si>
  <si>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</si>
  <si>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</si>
  <si>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</si>
  <si>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</si>
  <si>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</si>
  <si>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</si>
  <si>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</si>
  <si>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</si>
  <si>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</si>
  <si>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</si>
  <si>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</si>
  <si>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</si>
  <si>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</si>
  <si>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</si>
  <si>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</si>
  <si>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</si>
  <si>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</si>
  <si>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</si>
  <si>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</si>
  <si>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</si>
  <si>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</si>
  <si>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</si>
  <si>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</si>
  <si>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</si>
  <si>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</si>
  <si>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</si>
  <si>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</si>
  <si>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</si>
  <si>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</si>
  <si>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</si>
  <si>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</si>
  <si>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</si>
  <si>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</si>
  <si>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</si>
  <si>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</si>
  <si>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</si>
  <si>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</si>
  <si>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</si>
  <si>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</si>
  <si>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</si>
  <si>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</si>
  <si>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</si>
  <si>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</si>
  <si>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</si>
  <si>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</si>
  <si>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</si>
  <si>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</si>
  <si>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</si>
  <si>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</si>
  <si>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</si>
  <si>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</si>
  <si>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</si>
  <si>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</si>
  <si>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</si>
  <si>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</si>
  <si>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</si>
  <si>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</si>
  <si>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</si>
  <si>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</si>
  <si>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</si>
  <si>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</si>
  <si>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</si>
  <si>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</si>
  <si>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</si>
  <si>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</si>
  <si>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</si>
  <si>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</si>
  <si>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</si>
  <si>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</si>
  <si>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</si>
  <si>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</si>
  <si>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</si>
  <si>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</si>
  <si>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</si>
  <si>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</si>
  <si>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</si>
  <si>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</si>
  <si>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</si>
  <si>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</si>
  <si>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</si>
  <si>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</si>
  <si>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</si>
  <si>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</si>
  <si>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</si>
  <si>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</si>
  <si>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</si>
  <si>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</si>
  <si>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</si>
  <si>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</si>
  <si>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</si>
  <si>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</si>
  <si>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</si>
  <si>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</si>
  <si>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</si>
  <si>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</si>
  <si>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</si>
  <si>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</si>
  <si>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</si>
  <si>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</si>
  <si>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</si>
  <si>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</si>
  <si>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</si>
  <si>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</si>
  <si>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</si>
  <si>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</si>
  <si>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</si>
  <si>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</si>
  <si>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</si>
  <si>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</si>
  <si>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</si>
  <si>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</si>
  <si>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</si>
  <si>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</si>
  <si>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</si>
  <si>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</si>
  <si>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</si>
  <si>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</si>
  <si>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</si>
  <si>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</si>
  <si>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</si>
  <si>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</si>
  <si>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</si>
  <si>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</si>
  <si>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</si>
  <si>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</si>
  <si>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</si>
  <si>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</si>
  <si>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</si>
  <si>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</si>
  <si>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</si>
  <si>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</si>
  <si>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</si>
  <si>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</si>
  <si>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</si>
  <si>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</si>
  <si>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</si>
  <si>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</si>
  <si>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</si>
  <si>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</si>
  <si>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</si>
  <si>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</si>
  <si>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</si>
  <si>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</si>
  <si>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</si>
  <si>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</si>
  <si>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</si>
  <si>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</si>
  <si>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</si>
  <si>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</si>
  <si>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</si>
  <si>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</si>
  <si>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</si>
  <si>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</si>
  <si>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</si>
  <si>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</si>
  <si>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</si>
  <si>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</si>
  <si>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</si>
  <si>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</si>
  <si>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</si>
  <si>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</si>
  <si>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</si>
  <si>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</si>
  <si>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</si>
  <si>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</si>
  <si>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</si>
  <si>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</si>
  <si>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</si>
  <si>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</si>
  <si>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</si>
  <si>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</si>
  <si>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</si>
  <si>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</si>
  <si>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</si>
  <si>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</si>
  <si>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</si>
  <si>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</si>
  <si>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</si>
  <si>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</si>
  <si>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</si>
  <si>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</si>
  <si>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</si>
  <si>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</si>
  <si>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</si>
  <si>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</si>
  <si>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</si>
  <si>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</si>
  <si>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</si>
  <si>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</si>
  <si>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</si>
  <si>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</si>
  <si>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</si>
  <si>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</si>
  <si>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</si>
  <si>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</si>
  <si>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</si>
  <si>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</si>
  <si>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</si>
  <si>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</si>
  <si>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</si>
  <si>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</si>
  <si>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</si>
  <si>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</si>
  <si>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</si>
  <si>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</si>
  <si>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</si>
  <si>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</si>
  <si>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</si>
  <si>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</si>
  <si>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</si>
  <si>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</si>
  <si>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</si>
  <si>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</si>
  <si>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</si>
  <si>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</si>
  <si>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</si>
  <si>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</si>
  <si>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</si>
  <si>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</si>
  <si>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</si>
  <si>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</si>
  <si>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</si>
  <si>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</si>
  <si>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</si>
  <si>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</si>
  <si>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</si>
  <si>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</si>
  <si>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</si>
  <si>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</si>
  <si>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</si>
  <si>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</si>
  <si>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</si>
  <si>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</si>
  <si>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</si>
  <si>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</si>
  <si>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</si>
  <si>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</si>
  <si>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</si>
  <si>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</si>
  <si>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</si>
  <si>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</si>
  <si>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</si>
  <si>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</si>
  <si>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</si>
  <si>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</si>
  <si>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</si>
  <si>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</si>
  <si>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</si>
  <si>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</si>
  <si>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</si>
  <si>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</si>
  <si>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</si>
  <si>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</si>
  <si>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</si>
  <si>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</si>
  <si>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</si>
  <si>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</si>
  <si>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</si>
  <si>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</si>
  <si>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</si>
  <si>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</si>
  <si>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</si>
  <si>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</si>
  <si>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</si>
  <si>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</si>
  <si>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</si>
  <si>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</si>
  <si>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</si>
  <si>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</si>
  <si>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</si>
  <si>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</si>
  <si>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</si>
  <si>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</si>
  <si>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</si>
  <si>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</si>
  <si>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</si>
  <si>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</si>
  <si>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</si>
  <si>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</si>
  <si>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</si>
  <si>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</si>
  <si>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</si>
  <si>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</si>
  <si>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</si>
  <si>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</si>
  <si>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</si>
  <si>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</si>
  <si>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</si>
  <si>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</si>
  <si>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</si>
  <si>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</si>
  <si>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</si>
  <si>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</si>
  <si>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</si>
  <si>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</si>
  <si>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</si>
  <si>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</si>
  <si>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</si>
  <si>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</si>
  <si>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</si>
  <si>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</si>
  <si>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</si>
  <si>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</si>
  <si>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</si>
  <si>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</si>
  <si>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</si>
  <si>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</si>
  <si>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</si>
  <si>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</si>
  <si>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</si>
  <si>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</si>
  <si>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</si>
  <si>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</si>
  <si>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</si>
  <si>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</si>
  <si>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</si>
  <si>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</si>
  <si>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</si>
  <si>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</si>
  <si>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</si>
  <si>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</si>
  <si>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</si>
  <si>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</si>
  <si>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</si>
  <si>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</si>
  <si>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</si>
  <si>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</si>
  <si>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</si>
  <si>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</si>
  <si>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</si>
  <si>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</si>
  <si>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</si>
  <si>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</si>
  <si>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</si>
  <si>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</si>
  <si>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</si>
  <si>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</si>
  <si>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</si>
  <si>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</si>
  <si>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</si>
  <si>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</si>
  <si>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</si>
  <si>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</si>
  <si>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</si>
  <si>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</si>
  <si>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</si>
  <si>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</si>
  <si>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</si>
  <si>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</si>
  <si>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</si>
  <si>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</si>
  <si>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</si>
  <si>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</si>
  <si>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</si>
  <si>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</si>
  <si>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</si>
  <si>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</si>
  <si>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</si>
  <si>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</si>
  <si>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</si>
  <si>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</si>
  <si>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</si>
  <si>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</si>
  <si>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</si>
  <si>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</si>
  <si>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</si>
  <si>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</si>
  <si>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</si>
  <si>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</si>
  <si>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</si>
  <si>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</si>
  <si>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</si>
  <si>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</si>
  <si>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</si>
  <si>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</si>
  <si>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</si>
  <si>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</si>
  <si>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</si>
  <si>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</si>
  <si>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</si>
  <si>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</si>
  <si>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</si>
  <si>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</si>
  <si>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</si>
  <si>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</si>
  <si>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</si>
  <si>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</si>
  <si>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</si>
  <si>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</si>
  <si>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</si>
  <si>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</si>
  <si>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</si>
  <si>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</si>
  <si>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</si>
  <si>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</si>
  <si>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</si>
  <si>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</si>
  <si>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</si>
  <si>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</si>
  <si>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</si>
  <si>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</si>
  <si>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</si>
  <si>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</si>
  <si>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</si>
  <si>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</si>
  <si>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</si>
  <si>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</si>
  <si>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</si>
  <si>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</si>
  <si>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</si>
  <si>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</si>
  <si>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</si>
  <si>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</si>
  <si>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</si>
  <si>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</si>
  <si>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</si>
  <si>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</si>
  <si>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</si>
  <si>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</si>
  <si>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</si>
  <si>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</si>
  <si>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</si>
  <si>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</si>
  <si>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</si>
  <si>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</si>
  <si>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</si>
  <si>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</si>
  <si>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</si>
  <si>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</si>
  <si>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</si>
  <si>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</si>
  <si>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</si>
  <si>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</si>
  <si>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</si>
  <si>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</si>
  <si>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</si>
  <si>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</si>
  <si>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</si>
  <si>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</si>
  <si>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</si>
  <si>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</si>
  <si>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</si>
  <si>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</si>
  <si>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</si>
  <si>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</si>
  <si>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</si>
  <si>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</si>
  <si>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</si>
  <si>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</si>
  <si>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</si>
  <si>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</si>
  <si>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</si>
  <si>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</si>
  <si>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</si>
  <si>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</si>
  <si>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</si>
  <si>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</si>
  <si>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</si>
  <si>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</si>
  <si>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</si>
  <si>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</si>
  <si>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</si>
  <si>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</si>
  <si>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</si>
  <si>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</si>
  <si>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</si>
  <si>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</si>
  <si>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</si>
  <si>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</si>
  <si>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</si>
  <si>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</si>
  <si>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</si>
  <si>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</si>
  <si>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</si>
  <si>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</si>
  <si>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</si>
  <si>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</si>
  <si>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</si>
  <si>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</si>
  <si>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</si>
  <si>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</si>
  <si>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</si>
  <si>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</si>
  <si>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</si>
  <si>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</si>
  <si>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</si>
  <si>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</si>
  <si>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</si>
  <si>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</si>
  <si>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</si>
  <si>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</si>
  <si>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</si>
  <si>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</si>
  <si>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</si>
  <si>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</si>
  <si>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</si>
  <si>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</si>
  <si>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</si>
  <si>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</si>
  <si>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</si>
  <si>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</si>
  <si>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</si>
  <si>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</si>
  <si>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</si>
  <si>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</si>
  <si>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</si>
  <si>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</si>
  <si>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</si>
  <si>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</si>
  <si>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</si>
  <si>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</si>
  <si>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</si>
  <si>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</si>
  <si>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</si>
  <si>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</si>
  <si>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</si>
  <si>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</si>
  <si>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</si>
  <si>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</si>
  <si>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</si>
  <si>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</si>
  <si>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</si>
  <si>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</si>
  <si>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</si>
  <si>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</si>
  <si>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</si>
  <si>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</si>
  <si>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</si>
  <si>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</si>
  <si>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</si>
  <si>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</si>
  <si>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</si>
  <si>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</si>
  <si>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</si>
  <si>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</si>
  <si>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</si>
  <si>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</si>
  <si>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</si>
  <si>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</si>
  <si>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</si>
  <si>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</si>
  <si>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</si>
  <si>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</si>
  <si>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</si>
  <si>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</si>
  <si>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</si>
  <si>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</si>
  <si>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</si>
  <si>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</si>
  <si>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</si>
  <si>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</si>
  <si>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</si>
  <si>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</si>
  <si>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</si>
  <si>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</si>
  <si>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</si>
  <si>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</si>
  <si>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</si>
  <si>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</si>
  <si>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</si>
  <si>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</si>
  <si>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</si>
  <si>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</si>
  <si>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</si>
  <si>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</si>
  <si>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</si>
  <si>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</si>
  <si>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</si>
  <si>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</si>
  <si>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</si>
  <si>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</si>
  <si>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</si>
  <si>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</si>
  <si>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</si>
  <si>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</si>
  <si>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</si>
  <si>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</si>
  <si>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</si>
  <si>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</si>
  <si>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</si>
  <si>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</si>
  <si>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</si>
  <si>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</si>
  <si>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</si>
  <si>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</si>
  <si>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</si>
  <si>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</si>
  <si>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</si>
  <si>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</si>
  <si>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</si>
  <si>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</si>
  <si>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</si>
  <si>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</si>
  <si>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</si>
  <si>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</si>
  <si>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</si>
  <si>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</si>
  <si>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</si>
  <si>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</si>
  <si>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</si>
  <si>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</si>
  <si>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</si>
  <si>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</si>
  <si>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</si>
  <si>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</si>
  <si>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</si>
  <si>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</si>
  <si>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</si>
  <si>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</si>
  <si>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</si>
  <si>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</si>
  <si>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</si>
  <si>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</si>
  <si>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</si>
  <si>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</si>
  <si>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</si>
  <si>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</si>
  <si>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</si>
  <si>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</si>
  <si>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</si>
  <si>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</si>
  <si>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</si>
  <si>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</si>
  <si>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</si>
  <si>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</si>
  <si>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</si>
  <si>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</si>
  <si>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</si>
  <si>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</si>
  <si>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</si>
  <si>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</si>
  <si>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</si>
  <si>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</si>
  <si>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</si>
  <si>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</si>
  <si>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</si>
  <si>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</si>
  <si>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</si>
  <si>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</si>
  <si>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</si>
  <si>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</si>
  <si>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</si>
  <si>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</si>
  <si>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</si>
  <si>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</si>
  <si>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</si>
  <si>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</si>
  <si>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</si>
  <si>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</si>
  <si>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</si>
  <si>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</si>
  <si>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</si>
  <si>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</si>
  <si>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</si>
  <si>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</si>
  <si>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</si>
  <si>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</si>
  <si>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</si>
  <si>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</si>
  <si>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</si>
  <si>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</si>
  <si>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</si>
  <si>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</si>
  <si>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</si>
  <si>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</si>
  <si>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</si>
  <si>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</si>
  <si>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</si>
  <si>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</si>
  <si>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</si>
  <si>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</si>
  <si>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</si>
  <si>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</si>
  <si>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</si>
  <si>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</si>
  <si>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</si>
  <si>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</si>
  <si>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</si>
  <si>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</si>
  <si>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</si>
  <si>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</si>
  <si>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</si>
  <si>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</si>
  <si>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</si>
  <si>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</si>
  <si>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</si>
  <si>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</si>
  <si>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</si>
  <si>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</si>
  <si>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</si>
  <si>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</si>
  <si>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</si>
  <si>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</si>
  <si>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</si>
  <si>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</si>
  <si>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</si>
  <si>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</si>
  <si>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</si>
  <si>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</si>
  <si>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</si>
  <si>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</si>
  <si>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</si>
  <si>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</si>
  <si>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</si>
  <si>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</si>
  <si>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</si>
  <si>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</si>
  <si>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</si>
  <si>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</si>
  <si>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</si>
  <si>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</si>
  <si>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</si>
  <si>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</si>
  <si>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</si>
  <si>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</si>
  <si>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</si>
  <si>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</si>
  <si>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</si>
  <si>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</si>
  <si>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</si>
  <si>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</si>
  <si>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</si>
  <si>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</si>
  <si>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</si>
  <si>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</si>
  <si>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</si>
  <si>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</si>
  <si>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</si>
  <si>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</si>
  <si>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</si>
  <si>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</si>
  <si>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</si>
  <si>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</si>
  <si>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</si>
  <si>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</si>
  <si>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</si>
  <si>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</si>
  <si>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</si>
  <si>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</si>
  <si>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</si>
  <si>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</si>
  <si>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</si>
  <si>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</si>
  <si>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</si>
  <si>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</si>
  <si>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</si>
  <si>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</si>
  <si>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</si>
  <si>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</si>
  <si>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</si>
  <si>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</si>
  <si>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</si>
  <si>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</si>
  <si>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</si>
  <si>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</si>
  <si>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</si>
  <si>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</si>
  <si>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</si>
  <si>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</si>
  <si>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</si>
  <si>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</si>
  <si>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</si>
  <si>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</si>
  <si>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</si>
  <si>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</si>
  <si>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</si>
  <si>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</si>
  <si>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</si>
  <si>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</si>
  <si>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</si>
  <si>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</si>
  <si>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</si>
  <si>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</si>
  <si>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</si>
  <si>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</si>
  <si>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</si>
  <si>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</si>
  <si>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</si>
  <si>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</si>
  <si>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</si>
  <si>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</si>
  <si>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</si>
  <si>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</si>
  <si>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</si>
  <si>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</si>
  <si>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</si>
  <si>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</si>
  <si>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</si>
  <si>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</si>
  <si>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</si>
  <si>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</si>
  <si>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</si>
  <si>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</si>
  <si>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</si>
  <si>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</si>
  <si>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</si>
  <si>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</si>
  <si>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</si>
  <si>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</si>
  <si>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</si>
  <si>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</si>
  <si>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</si>
  <si>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</si>
  <si>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</si>
  <si>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</si>
  <si>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</si>
  <si>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</si>
  <si>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</si>
  <si>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</si>
  <si>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</si>
  <si>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</si>
  <si>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</si>
  <si>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</si>
  <si>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</si>
  <si>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</si>
  <si>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</si>
  <si>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</si>
  <si>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</si>
  <si>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</si>
  <si>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</si>
  <si>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</si>
  <si>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</si>
  <si>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</si>
  <si>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</si>
  <si>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</si>
  <si>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</si>
  <si>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</si>
  <si>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</si>
  <si>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</si>
  <si>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</si>
  <si>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</si>
  <si>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</si>
  <si>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</si>
  <si>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</si>
  <si>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</si>
  <si>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</si>
  <si>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</si>
  <si>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</si>
  <si>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</si>
  <si>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</si>
  <si>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</si>
  <si>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</si>
  <si>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</si>
  <si>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</si>
  <si>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</si>
  <si>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</si>
  <si>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</si>
  <si>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</si>
  <si>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</si>
  <si>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</si>
  <si>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</si>
  <si>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</si>
  <si>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</si>
  <si>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</si>
  <si>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</si>
  <si>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</si>
  <si>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</si>
  <si>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</si>
  <si>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</si>
  <si>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</si>
  <si>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</si>
  <si>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</si>
  <si>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</si>
  <si>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</si>
  <si>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</si>
  <si>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</si>
  <si>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</si>
  <si>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</si>
  <si>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</si>
  <si>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</si>
  <si>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</si>
  <si>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</si>
  <si>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</si>
  <si>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</si>
  <si>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</si>
  <si>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</si>
  <si>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</si>
  <si>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</si>
  <si>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</si>
  <si>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</si>
  <si>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</si>
  <si>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</si>
  <si>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</si>
  <si>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</si>
  <si>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</si>
  <si>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</si>
  <si>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</si>
  <si>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</si>
  <si>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</si>
  <si>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</si>
  <si>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</si>
  <si>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</si>
  <si>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</si>
  <si>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</si>
  <si>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</si>
  <si>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</si>
  <si>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</si>
  <si>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</si>
  <si>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</si>
  <si>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</si>
  <si>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</si>
  <si>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</si>
  <si>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</si>
  <si>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</si>
  <si>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</si>
  <si>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</si>
  <si>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</si>
  <si>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</si>
  <si>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</si>
  <si>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</si>
  <si>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</si>
  <si>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</si>
  <si>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</si>
  <si>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</si>
  <si>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</si>
  <si>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</si>
  <si>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</si>
  <si>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</si>
  <si>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</si>
  <si>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</si>
  <si>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</si>
  <si>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</si>
  <si>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</si>
  <si>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</si>
  <si>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</si>
  <si>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</si>
  <si>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</si>
  <si>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</si>
  <si>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</si>
  <si>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</si>
  <si>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</si>
  <si>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</si>
  <si>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</si>
  <si>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</si>
  <si>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</si>
  <si>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</si>
  <si>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</si>
  <si>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</si>
  <si>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</si>
  <si>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</si>
  <si>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</si>
  <si>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</si>
  <si>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</si>
  <si>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</si>
  <si>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</si>
  <si>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</si>
  <si>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</si>
  <si>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</si>
  <si>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</si>
  <si>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</si>
  <si>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</si>
  <si>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</si>
  <si>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</si>
  <si>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</si>
  <si>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</si>
  <si>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</si>
  <si>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</si>
  <si>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</si>
  <si>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</si>
  <si>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</si>
  <si>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</si>
  <si>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</si>
  <si>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</si>
  <si>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</si>
  <si>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</si>
  <si>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</si>
  <si>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</si>
  <si>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</si>
  <si>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</si>
  <si>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</si>
  <si>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</si>
  <si>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</si>
  <si>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</si>
  <si>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</si>
  <si>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</si>
  <si>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</si>
  <si>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</si>
  <si>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</si>
  <si>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</si>
  <si>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</si>
  <si>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</si>
  <si>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</si>
  <si>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</si>
  <si>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</si>
  <si>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</si>
  <si>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</si>
  <si>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</si>
  <si>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</si>
  <si>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</si>
  <si>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</si>
  <si>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</si>
  <si>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</si>
  <si>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</si>
  <si>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</si>
  <si>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</si>
  <si>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</si>
  <si>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</si>
  <si>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</si>
  <si>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</si>
  <si>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</si>
  <si>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</si>
  <si>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</si>
  <si>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</si>
  <si>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</si>
  <si>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</si>
  <si>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</si>
  <si>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</si>
  <si>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</si>
  <si>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</si>
  <si>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</si>
  <si>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</si>
  <si>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</si>
  <si>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</si>
  <si>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</si>
  <si>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</si>
  <si>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</si>
  <si>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</si>
  <si>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</si>
  <si>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</si>
  <si>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</si>
  <si>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</si>
  <si>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</si>
  <si>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</si>
  <si>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</si>
  <si>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</si>
  <si>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</si>
  <si>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</si>
  <si>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</si>
  <si>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</si>
  <si>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</si>
  <si>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</si>
  <si>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</si>
  <si>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</si>
  <si>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</si>
  <si>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</si>
  <si>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</si>
  <si>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</si>
  <si>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</si>
  <si>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</si>
  <si>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</si>
  <si>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</si>
  <si>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</si>
  <si>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</si>
  <si>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</si>
  <si>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</si>
  <si>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</si>
  <si>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</si>
  <si>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</si>
  <si>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</si>
  <si>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</si>
  <si>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</si>
  <si>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</si>
  <si>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</si>
  <si>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</si>
  <si>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</si>
  <si>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</si>
  <si>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</si>
  <si>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</si>
  <si>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</si>
  <si>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</si>
  <si>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</si>
  <si>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</si>
  <si>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</si>
  <si>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</si>
  <si>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</si>
  <si>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</si>
  <si>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</si>
  <si>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</si>
  <si>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</si>
  <si>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</si>
  <si>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</si>
  <si>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</si>
  <si>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</si>
  <si>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</si>
  <si>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</si>
  <si>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</si>
  <si>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</si>
  <si>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</si>
  <si>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</si>
  <si>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</si>
  <si>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</si>
  <si>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</si>
  <si>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</si>
  <si>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</si>
  <si>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</si>
  <si>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</si>
  <si>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</si>
  <si>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</si>
  <si>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</si>
  <si>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</si>
  <si>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</si>
  <si>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</si>
  <si>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</si>
  <si>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</si>
  <si>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</si>
  <si>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</si>
  <si>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</si>
  <si>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</si>
  <si>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</si>
  <si>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</si>
  <si>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</si>
  <si>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</si>
  <si>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</si>
  <si>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</si>
  <si>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</si>
  <si>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</si>
  <si>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</si>
  <si>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</si>
  <si>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</si>
  <si>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</si>
  <si>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</si>
  <si>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</si>
  <si>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</si>
  <si>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</si>
  <si>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</si>
  <si>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</si>
  <si>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</si>
  <si>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</si>
  <si>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</si>
  <si>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</si>
  <si>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</si>
  <si>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</si>
  <si>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</si>
  <si>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</si>
  <si>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</si>
  <si>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</si>
  <si>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</si>
  <si>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</si>
  <si>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</si>
  <si>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</si>
  <si>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</si>
  <si>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</si>
  <si>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</si>
  <si>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</si>
  <si>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</si>
  <si>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</si>
  <si>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</si>
  <si>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</si>
  <si>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</si>
  <si>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</si>
  <si>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</si>
  <si>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</si>
  <si>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</si>
  <si>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</si>
  <si>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</si>
  <si>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</si>
  <si>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</si>
  <si>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</si>
  <si>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</si>
  <si>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</si>
  <si>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</si>
  <si>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</si>
  <si>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</si>
  <si>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</si>
  <si>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</si>
  <si>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</si>
  <si>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</si>
  <si>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</si>
  <si>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</si>
  <si>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</si>
  <si>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</si>
  <si>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</si>
  <si>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</si>
  <si>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</si>
  <si>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</si>
  <si>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</si>
  <si>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</si>
  <si>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</si>
  <si>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</si>
  <si>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</si>
  <si>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</si>
  <si>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</si>
  <si>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</si>
  <si>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</si>
  <si>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</si>
  <si>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</si>
  <si>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</si>
  <si>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</si>
  <si>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</si>
  <si>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</si>
  <si>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</si>
  <si>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</si>
  <si>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</si>
  <si>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</si>
  <si>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</si>
  <si>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</si>
  <si>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</si>
  <si>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</si>
  <si>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</si>
  <si>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</si>
  <si>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</si>
  <si>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</si>
  <si>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</si>
  <si>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</si>
  <si>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</si>
  <si>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</si>
  <si>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</si>
  <si>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</si>
  <si>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</si>
  <si>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</si>
  <si>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</si>
  <si>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</si>
  <si>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</si>
  <si>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</si>
  <si>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</si>
  <si>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</si>
  <si>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</si>
  <si>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</si>
  <si>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</si>
  <si>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</si>
  <si>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</si>
  <si>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</si>
  <si>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</si>
  <si>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</si>
  <si>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</si>
  <si>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</si>
  <si>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</si>
  <si>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</si>
  <si>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</si>
  <si>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</si>
  <si>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</si>
  <si>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</si>
  <si>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</si>
  <si>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</si>
  <si>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</si>
  <si>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</si>
  <si>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</si>
  <si>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</si>
  <si>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</si>
  <si>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</si>
  <si>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</si>
  <si>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</si>
  <si>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</si>
  <si>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</si>
  <si>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</si>
  <si>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</si>
  <si>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</si>
  <si>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</si>
  <si>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</si>
  <si>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</si>
  <si>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</si>
  <si>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</si>
  <si>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</si>
  <si>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</si>
  <si>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</si>
  <si>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</si>
  <si>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</si>
  <si>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</si>
  <si>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</si>
  <si>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</si>
  <si>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</si>
  <si>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</si>
  <si>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</si>
  <si>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</si>
  <si>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</si>
  <si>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</si>
  <si>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</si>
  <si>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</si>
  <si>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</si>
  <si>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</si>
  <si>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</si>
  <si>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</si>
  <si>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</si>
  <si>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</si>
  <si>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</si>
  <si>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</si>
  <si>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</si>
  <si>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</si>
  <si>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</si>
  <si>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</si>
  <si>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</si>
  <si>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</si>
  <si>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</si>
  <si>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</si>
  <si>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</si>
  <si>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</si>
  <si>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</si>
  <si>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</si>
  <si>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</si>
  <si>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</si>
  <si>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</si>
  <si>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</si>
  <si>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</si>
  <si>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</si>
  <si>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</si>
  <si>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</si>
  <si>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</si>
  <si>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</si>
  <si>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</si>
  <si>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</si>
  <si>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</si>
  <si>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</si>
  <si>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</si>
  <si>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</si>
  <si>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</si>
  <si>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</si>
  <si>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</si>
  <si>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</si>
  <si>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</si>
  <si>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</si>
  <si>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</si>
  <si>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</si>
  <si>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</si>
  <si>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</si>
  <si>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</si>
  <si>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</si>
  <si>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</si>
  <si>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</si>
  <si>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</si>
  <si>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</si>
  <si>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</si>
  <si>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</si>
  <si>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</si>
  <si>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</si>
  <si>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</si>
  <si>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</si>
  <si>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</si>
  <si>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</si>
  <si>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</si>
  <si>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</si>
  <si>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</si>
  <si>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</si>
  <si>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</si>
  <si>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</si>
  <si>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</si>
  <si>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</si>
  <si>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</si>
  <si>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</si>
  <si>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</si>
  <si>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</si>
  <si>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</si>
  <si>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</si>
  <si>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</si>
  <si>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</si>
  <si>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</si>
  <si>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</si>
  <si>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</si>
  <si>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</si>
  <si>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</si>
  <si>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</si>
  <si>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</si>
  <si>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</si>
  <si>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</si>
  <si>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</si>
  <si>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</si>
  <si>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</si>
  <si>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</si>
  <si>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</si>
  <si>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</si>
  <si>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</si>
  <si>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</si>
  <si>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</si>
  <si>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</si>
  <si>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</si>
  <si>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</si>
  <si>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</si>
  <si>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</si>
  <si>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</si>
  <si>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</si>
  <si>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</si>
  <si>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</si>
  <si>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</si>
  <si>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</si>
  <si>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</si>
  <si>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</si>
  <si>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</si>
  <si>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</si>
  <si>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</si>
  <si>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</si>
  <si>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</si>
  <si>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</si>
  <si>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</si>
  <si>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</si>
  <si>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</si>
  <si>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</si>
  <si>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</si>
  <si>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</si>
  <si>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</si>
  <si>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</si>
  <si>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</si>
  <si>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</si>
  <si>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</si>
  <si>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</si>
  <si>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</si>
  <si>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</si>
  <si>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</si>
  <si>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</si>
  <si>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</si>
  <si>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</si>
  <si>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</si>
  <si>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</si>
  <si>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</si>
  <si>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</si>
  <si>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</si>
  <si>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</si>
  <si>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</si>
  <si>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</si>
  <si>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</si>
  <si>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</si>
  <si>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</si>
  <si>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</si>
  <si>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</si>
  <si>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</si>
  <si>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</si>
  <si>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</si>
  <si>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</si>
  <si>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</si>
  <si>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</si>
  <si>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</si>
  <si>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</si>
  <si>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</si>
  <si>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</si>
  <si>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</si>
  <si>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</si>
  <si>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</si>
  <si>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</si>
  <si>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</si>
  <si>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</si>
  <si>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</si>
  <si>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</si>
  <si>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</si>
  <si>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</si>
  <si>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</si>
  <si>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</si>
  <si>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</si>
  <si>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</si>
  <si>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</si>
  <si>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</si>
  <si>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</si>
  <si>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</si>
  <si>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</si>
  <si>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</si>
  <si>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</si>
  <si>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</si>
  <si>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</si>
  <si>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</si>
  <si>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</si>
  <si>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</si>
  <si>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</si>
  <si>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</si>
  <si>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</si>
  <si>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</si>
  <si>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</si>
  <si>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</si>
  <si>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</si>
  <si>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</si>
  <si>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</si>
  <si>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</si>
  <si>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</si>
  <si>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</si>
  <si>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</si>
  <si>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</si>
  <si>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</si>
  <si>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</si>
  <si>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</si>
  <si>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</si>
  <si>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</si>
  <si>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</si>
  <si>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</si>
  <si>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</si>
  <si>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</si>
  <si>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</si>
  <si>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</si>
  <si>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</si>
  <si>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</si>
  <si>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</si>
  <si>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</si>
  <si>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</si>
  <si>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</si>
  <si>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</si>
  <si>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</si>
  <si>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</si>
  <si>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</si>
  <si>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</si>
  <si>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</si>
  <si>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</si>
  <si>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</si>
  <si>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</si>
  <si>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</si>
  <si>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</si>
  <si>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</si>
  <si>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</si>
  <si>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</si>
  <si>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</si>
  <si>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</si>
  <si>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</si>
  <si>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</si>
  <si>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</si>
  <si>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</si>
  <si>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</si>
  <si>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</si>
  <si>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</si>
  <si>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</si>
  <si>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</si>
  <si>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</si>
  <si>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</si>
  <si>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</si>
  <si>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</si>
  <si>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</si>
  <si>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</si>
  <si>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</si>
  <si>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</si>
  <si>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</si>
  <si>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</si>
  <si>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</si>
  <si>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</si>
  <si>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</si>
  <si>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</si>
  <si>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</si>
  <si>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</si>
  <si>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</si>
  <si>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</si>
  <si>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</si>
  <si>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</si>
  <si>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</si>
  <si>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</si>
  <si>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</si>
  <si>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</si>
  <si>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</si>
  <si>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</si>
  <si>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</si>
  <si>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</si>
  <si>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</si>
  <si>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</si>
  <si>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</si>
  <si>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</si>
  <si>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</si>
  <si>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</si>
  <si>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</si>
  <si>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</si>
  <si>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</si>
  <si>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</si>
  <si>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</si>
  <si>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</si>
  <si>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</si>
  <si>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</si>
  <si>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</si>
  <si>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</si>
  <si>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</si>
  <si>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</si>
  <si>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</si>
  <si>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</si>
  <si>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</si>
  <si>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</si>
  <si>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</si>
  <si>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</si>
  <si>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</si>
  <si>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</si>
  <si>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</si>
  <si>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</si>
  <si>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</si>
  <si>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</si>
  <si>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</si>
  <si>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</si>
  <si>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</si>
  <si>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</si>
  <si>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</si>
  <si>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</si>
  <si>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</si>
  <si>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</si>
  <si>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</si>
  <si>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</si>
  <si>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</si>
  <si>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</si>
  <si>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</si>
  <si>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</si>
  <si>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</si>
  <si>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</si>
  <si>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</si>
  <si>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</si>
  <si>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</si>
  <si>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</si>
  <si>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</si>
  <si>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</si>
  <si>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</si>
  <si>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</si>
  <si>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</si>
  <si>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</si>
  <si>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</si>
  <si>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</si>
  <si>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</si>
  <si>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</si>
  <si>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</si>
  <si>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</si>
  <si>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</si>
  <si>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</si>
  <si>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</si>
  <si>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</si>
  <si>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</si>
  <si>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</si>
  <si>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</si>
  <si>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</si>
  <si>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</si>
  <si>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</si>
  <si>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</si>
  <si>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</si>
  <si>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</si>
  <si>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</si>
  <si>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</si>
  <si>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</si>
  <si>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</si>
  <si>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</si>
  <si>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</si>
  <si>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</si>
  <si>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</si>
  <si>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</si>
  <si>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</si>
  <si>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</si>
  <si>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</si>
  <si>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</si>
  <si>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</si>
  <si>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</si>
  <si>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</si>
  <si>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</si>
  <si>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</si>
  <si>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</si>
  <si>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</si>
  <si>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</si>
  <si>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</si>
  <si>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</si>
  <si>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</si>
  <si>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</si>
  <si>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</si>
  <si>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</si>
  <si>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</si>
  <si>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</si>
  <si>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</si>
  <si>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</si>
  <si>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</si>
  <si>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</si>
  <si>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</si>
  <si>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</si>
  <si>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</si>
  <si>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</si>
  <si>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</si>
  <si>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</si>
  <si>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</si>
  <si>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</si>
  <si>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</si>
  <si>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</si>
  <si>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</si>
  <si>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</si>
  <si>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</si>
  <si>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</si>
  <si>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</si>
  <si>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</si>
  <si>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</si>
  <si>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</si>
  <si>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</si>
  <si>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</si>
  <si>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</si>
  <si>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</si>
  <si>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</si>
  <si>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</si>
  <si>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</si>
  <si>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</si>
  <si>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</si>
  <si>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</si>
  <si>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</si>
  <si>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</si>
  <si>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</si>
  <si>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</si>
  <si>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</si>
  <si>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</si>
  <si>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</si>
  <si>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</si>
  <si>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</si>
  <si>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</si>
  <si>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</si>
  <si>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</si>
  <si>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</si>
  <si>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</si>
  <si>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</si>
  <si>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</si>
  <si>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</si>
  <si>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</si>
  <si>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</si>
  <si>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</si>
  <si>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</si>
  <si>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</si>
  <si>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</si>
  <si>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</si>
  <si>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</si>
  <si>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</si>
  <si>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</si>
  <si>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</si>
  <si>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</si>
  <si>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</si>
  <si>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</si>
  <si>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</si>
  <si>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</si>
  <si>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</si>
  <si>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</si>
  <si>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</si>
  <si>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</si>
  <si>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</si>
  <si>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</si>
  <si>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</si>
  <si>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</si>
  <si>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</si>
  <si>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</si>
  <si>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</si>
  <si>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</si>
  <si>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</si>
  <si>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</si>
  <si>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</si>
  <si>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</si>
  <si>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</si>
  <si>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</si>
  <si>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</si>
  <si>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</si>
  <si>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</si>
  <si>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</si>
  <si>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</si>
  <si>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</si>
  <si>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</si>
  <si>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</si>
  <si>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</si>
  <si>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</si>
  <si>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</si>
  <si>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</si>
  <si>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</si>
  <si>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</si>
  <si>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</si>
  <si>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</si>
  <si>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</si>
  <si>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</si>
  <si>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</si>
  <si>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</si>
  <si>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</si>
  <si>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</si>
  <si>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</si>
  <si>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</si>
  <si>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</si>
  <si>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</si>
  <si>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</si>
  <si>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</si>
  <si>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</si>
  <si>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</si>
  <si>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</si>
  <si>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</si>
  <si>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</si>
  <si>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</si>
  <si>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</si>
  <si>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</si>
  <si>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</si>
  <si>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</si>
  <si>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</si>
  <si>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</si>
  <si>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</si>
  <si>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</si>
  <si>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</si>
  <si>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</si>
  <si>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</si>
  <si>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</si>
  <si>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</si>
  <si>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</si>
  <si>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</si>
  <si>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</si>
  <si>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</si>
  <si>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</si>
  <si>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</si>
  <si>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</si>
  <si>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</si>
  <si>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</si>
  <si>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</si>
  <si>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</si>
  <si>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</si>
  <si>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</si>
  <si>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</si>
  <si>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</si>
  <si>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</si>
  <si>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</si>
  <si>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</si>
  <si>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</si>
  <si>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</si>
  <si>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</si>
  <si>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</si>
  <si>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</si>
  <si>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</si>
  <si>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</si>
  <si>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</si>
  <si>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</si>
  <si>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</si>
  <si>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</si>
  <si>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</si>
  <si>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</si>
  <si>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</si>
  <si>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</si>
  <si>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</si>
  <si>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</si>
  <si>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</si>
  <si>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</si>
  <si>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</si>
  <si>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</si>
  <si>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</si>
  <si>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</si>
  <si>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</si>
  <si>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</si>
  <si>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</si>
  <si>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</si>
  <si>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</si>
  <si>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</si>
  <si>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</si>
  <si>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</si>
  <si>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</si>
  <si>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</si>
  <si>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</si>
  <si>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</si>
  <si>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</si>
  <si>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</si>
  <si>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</si>
  <si>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</si>
  <si>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</si>
  <si>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</si>
  <si>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</si>
  <si>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</si>
  <si>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</si>
  <si>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</si>
  <si>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</si>
  <si>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</si>
  <si>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</si>
  <si>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</si>
  <si>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</si>
  <si>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</si>
  <si>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</si>
  <si>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</si>
  <si>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</si>
  <si>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</si>
  <si>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</si>
  <si>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</si>
  <si>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</si>
  <si>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</si>
  <si>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</si>
  <si>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</si>
  <si>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</si>
  <si>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</si>
  <si>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</si>
  <si>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</si>
  <si>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</si>
  <si>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</si>
  <si>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</si>
  <si>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</si>
  <si>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</si>
  <si>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</si>
  <si>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</si>
  <si>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</si>
  <si>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</si>
  <si>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</si>
  <si>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</si>
  <si>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</si>
  <si>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</si>
  <si>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</si>
  <si>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</si>
  <si>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</si>
  <si>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</si>
  <si>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</si>
  <si>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</si>
  <si>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</si>
  <si>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</si>
  <si>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</si>
  <si>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</si>
  <si>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</si>
  <si>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</si>
  <si>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</si>
  <si>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</si>
  <si>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</si>
  <si>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</si>
  <si>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</si>
  <si>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</si>
  <si>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</si>
  <si>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</si>
  <si>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</si>
  <si>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</si>
  <si>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</si>
  <si>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</si>
  <si>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</si>
  <si>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</si>
  <si>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</si>
  <si>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</si>
  <si>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</si>
  <si>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</si>
  <si>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</si>
  <si>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</si>
  <si>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</si>
  <si>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</si>
  <si>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</si>
  <si>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</si>
  <si>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</si>
  <si>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</si>
  <si>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</si>
  <si>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</si>
  <si>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</si>
  <si>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</si>
  <si>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</si>
  <si>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</si>
  <si>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</si>
  <si>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</si>
  <si>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</si>
  <si>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</si>
  <si>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</si>
  <si>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</si>
  <si>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</si>
  <si>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</si>
  <si>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</si>
  <si>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</si>
  <si>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</si>
  <si>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</si>
  <si>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</si>
  <si>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</si>
  <si>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</si>
  <si>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</si>
  <si>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</si>
  <si>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</si>
  <si>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</si>
  <si>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</si>
  <si>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</si>
  <si>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</si>
  <si>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</si>
  <si>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</si>
  <si>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</si>
  <si>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</si>
  <si>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</si>
  <si>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</si>
  <si>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</si>
  <si>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</si>
  <si>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</si>
  <si>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</si>
  <si>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</si>
  <si>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</si>
  <si>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</si>
  <si>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</si>
  <si>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</si>
  <si>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</si>
  <si>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</si>
  <si>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</si>
  <si>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</si>
  <si>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</si>
  <si>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</si>
  <si>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</si>
  <si>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</si>
  <si>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</si>
  <si>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</si>
  <si>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</si>
  <si>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</si>
  <si>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</si>
  <si>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</si>
  <si>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</si>
  <si>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</si>
  <si>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</si>
  <si>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</si>
  <si>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</si>
  <si>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</si>
  <si>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</si>
  <si>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</si>
  <si>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</si>
  <si>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</si>
  <si>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</si>
  <si>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</si>
  <si>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</si>
  <si>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</si>
  <si>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</si>
  <si>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</si>
  <si>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</si>
  <si>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</si>
  <si>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</si>
  <si>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</si>
  <si>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</si>
  <si>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</si>
  <si>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</si>
  <si>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</si>
  <si>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</si>
  <si>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</si>
  <si>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</si>
  <si>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</si>
  <si>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</si>
  <si>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</si>
  <si>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</si>
  <si>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</si>
  <si>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</si>
  <si>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</si>
  <si>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</si>
  <si>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</si>
  <si>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</si>
  <si>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</si>
  <si>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</si>
  <si>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</si>
  <si>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</si>
  <si>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</si>
  <si>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</si>
  <si>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</si>
  <si>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</si>
  <si>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</si>
  <si>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</si>
  <si>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</si>
  <si>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</si>
  <si>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</si>
  <si>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</si>
  <si>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</si>
  <si>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</si>
  <si>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</si>
  <si>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</si>
  <si>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</si>
  <si>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</si>
  <si>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</si>
  <si>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</si>
  <si>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</si>
  <si>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</si>
  <si>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</si>
  <si>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</si>
  <si>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</si>
  <si>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</si>
  <si>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</si>
  <si>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</si>
  <si>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</si>
  <si>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</si>
  <si>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</si>
  <si>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</si>
  <si>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</si>
  <si>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</si>
  <si>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</si>
  <si>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</si>
  <si>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</si>
  <si>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</si>
  <si>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</si>
  <si>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</si>
  <si>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</si>
  <si>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</si>
  <si>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</si>
  <si>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</si>
  <si>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</si>
  <si>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</si>
  <si>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</si>
  <si>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</si>
  <si>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</si>
  <si>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</si>
  <si>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</si>
  <si>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</si>
  <si>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</si>
  <si>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</si>
  <si>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</si>
  <si>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</si>
  <si>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</si>
  <si>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</si>
  <si>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</si>
  <si>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</si>
  <si>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</si>
  <si>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</si>
  <si>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</si>
  <si>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</si>
  <si>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</si>
  <si>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</si>
  <si>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</si>
  <si>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</si>
  <si>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</si>
  <si>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</si>
  <si>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</si>
  <si>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</si>
  <si>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</si>
  <si>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</si>
  <si>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</si>
  <si>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</si>
  <si>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</si>
  <si>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</si>
  <si>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</si>
  <si>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</si>
  <si>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</si>
  <si>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</si>
  <si>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</si>
  <si>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</si>
  <si>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</si>
  <si>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</si>
  <si>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</si>
  <si>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</si>
  <si>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</si>
  <si>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</si>
  <si>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</si>
  <si>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</si>
  <si>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</si>
  <si>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</si>
  <si>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</si>
  <si>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</si>
  <si>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</si>
  <si>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</si>
  <si>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</si>
  <si>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</si>
  <si>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</si>
  <si>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</si>
  <si>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</si>
  <si>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</si>
  <si>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</si>
  <si>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</si>
  <si>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</si>
  <si>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</si>
  <si>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</si>
  <si>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</si>
  <si>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</si>
  <si>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</si>
  <si>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</si>
  <si>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</si>
  <si>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</si>
  <si>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</si>
  <si>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</si>
  <si>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</si>
  <si>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</si>
  <si>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</si>
  <si>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</si>
  <si>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</si>
  <si>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</si>
  <si>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</si>
  <si>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</si>
  <si>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</si>
  <si>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</si>
  <si>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</si>
  <si>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</si>
  <si>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</si>
  <si>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</si>
  <si>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</si>
  <si>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</si>
  <si>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</si>
  <si>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</si>
  <si>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</si>
  <si>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</si>
  <si>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</si>
  <si>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</si>
  <si>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</si>
  <si>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</si>
  <si>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</si>
  <si>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</si>
  <si>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</si>
  <si>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</si>
  <si>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</si>
  <si>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</si>
  <si>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</si>
  <si>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</si>
  <si>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</si>
  <si>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</si>
  <si>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</si>
  <si>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</si>
  <si>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</si>
  <si>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</si>
  <si>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</si>
  <si>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</si>
  <si>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</si>
  <si>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</si>
  <si>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</si>
  <si>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</si>
  <si>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</si>
  <si>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</si>
  <si>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</si>
  <si>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</si>
  <si>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</si>
  <si>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</si>
  <si>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</si>
  <si>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</si>
  <si>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</si>
  <si>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</si>
  <si>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</si>
  <si>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</si>
  <si>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</si>
  <si>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</si>
  <si>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</si>
  <si>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</si>
  <si>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</si>
  <si>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</si>
  <si>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</si>
  <si>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</si>
  <si>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</si>
  <si>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</si>
  <si>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</si>
  <si>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</si>
  <si>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</si>
  <si>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</si>
  <si>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</si>
  <si>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</si>
  <si>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</si>
  <si>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</si>
  <si>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</si>
  <si>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</si>
  <si>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</si>
  <si>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</si>
  <si>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</si>
  <si>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</si>
  <si>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</si>
  <si>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</si>
  <si>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</si>
  <si>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</si>
  <si>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</si>
  <si>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</si>
  <si>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</si>
  <si>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</si>
  <si>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</si>
  <si>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</si>
  <si>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</si>
  <si>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</si>
  <si>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</si>
  <si>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</si>
  <si>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</si>
  <si>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</si>
  <si>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</si>
  <si>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</si>
  <si>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</si>
  <si>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</si>
  <si>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</si>
  <si>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</si>
  <si>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</si>
  <si>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</si>
  <si>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</si>
  <si>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</si>
  <si>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</si>
  <si>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</si>
  <si>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</si>
  <si>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</si>
  <si>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</si>
  <si>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</si>
  <si>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</si>
  <si>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</si>
  <si>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</si>
  <si>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</si>
  <si>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</si>
  <si>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</si>
  <si>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</si>
  <si>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</si>
  <si>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</si>
  <si>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</si>
  <si>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</si>
  <si>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</si>
  <si>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</si>
  <si>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</si>
  <si>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</si>
  <si>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</si>
  <si>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</si>
  <si>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</si>
  <si>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</si>
  <si>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</si>
  <si>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</si>
  <si>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</si>
  <si>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</si>
  <si>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</si>
  <si>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</si>
  <si>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</si>
  <si>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</si>
  <si>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</si>
  <si>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</si>
  <si>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</si>
  <si>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</si>
  <si>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</si>
  <si>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</si>
  <si>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</si>
  <si>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</si>
  <si>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</si>
  <si>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</si>
  <si>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</si>
  <si>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</si>
  <si>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</si>
  <si>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</si>
  <si>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</si>
  <si>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</si>
  <si>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</si>
  <si>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</si>
  <si>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</si>
  <si>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</si>
  <si>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</si>
  <si>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</si>
  <si>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</si>
  <si>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</si>
  <si>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</si>
  <si>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</si>
  <si>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</si>
  <si>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</si>
  <si>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</si>
  <si>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</si>
  <si>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</si>
  <si>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</si>
  <si>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</si>
  <si>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</si>
  <si>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</si>
  <si>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</si>
  <si>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</si>
  <si>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</si>
  <si>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</si>
  <si>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</si>
  <si>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</si>
  <si>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</si>
  <si>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</si>
  <si>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</si>
  <si>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</si>
  <si>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</si>
  <si>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</si>
  <si>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</si>
  <si>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</si>
  <si>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</si>
  <si>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</si>
  <si>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</si>
  <si>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</si>
  <si>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</si>
  <si>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</si>
  <si>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</si>
  <si>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</si>
  <si>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</si>
  <si>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</si>
  <si>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</si>
  <si>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</si>
  <si>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</si>
  <si>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</si>
  <si>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</si>
  <si>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</si>
  <si>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</si>
  <si>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</si>
  <si>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</si>
  <si>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</si>
  <si>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</si>
  <si>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</si>
  <si>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</si>
  <si>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</si>
  <si>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</si>
  <si>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</si>
  <si>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</si>
  <si>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</si>
  <si>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</si>
  <si>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</si>
  <si>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</si>
  <si>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</si>
  <si>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</si>
  <si>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</si>
  <si>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</si>
  <si>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</si>
  <si>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</si>
  <si>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</si>
  <si>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</si>
  <si>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</si>
  <si>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</si>
  <si>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</si>
  <si>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</si>
  <si>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</si>
  <si>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</si>
  <si>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</si>
  <si>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</si>
  <si>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</si>
  <si>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</si>
  <si>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</si>
  <si>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</si>
  <si>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</si>
  <si>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</si>
  <si>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</si>
  <si>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</si>
  <si>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</si>
  <si>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</si>
  <si>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</si>
  <si>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</si>
  <si>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</si>
  <si>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</si>
  <si>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</si>
  <si>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</si>
  <si>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</si>
  <si>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</si>
  <si>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</si>
  <si>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</si>
  <si>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</si>
  <si>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</si>
  <si>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</si>
  <si>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</si>
  <si>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</si>
  <si>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</si>
  <si>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</si>
  <si>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</si>
  <si>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</si>
  <si>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</si>
  <si>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</si>
  <si>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</si>
  <si>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</si>
  <si>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</si>
  <si>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</si>
  <si>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</si>
  <si>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</si>
  <si>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</si>
  <si>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</si>
  <si>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</si>
  <si>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</si>
  <si>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</si>
  <si>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</si>
  <si>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</si>
  <si>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</si>
  <si>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</si>
  <si>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</si>
  <si>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</si>
  <si>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</si>
  <si>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</si>
  <si>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</si>
  <si>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</si>
  <si>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</si>
  <si>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</si>
  <si>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</si>
  <si>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</si>
  <si>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</si>
  <si>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</si>
  <si>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</si>
  <si>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</si>
  <si>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</si>
  <si>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</si>
  <si>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</si>
  <si>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</si>
  <si>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</si>
  <si>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</si>
  <si>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</si>
  <si>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</si>
  <si>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</si>
  <si>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</si>
  <si>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</si>
  <si>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</si>
  <si>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</si>
  <si>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</si>
  <si>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</si>
  <si>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</si>
  <si>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</si>
  <si>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</si>
  <si>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</si>
  <si>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</si>
  <si>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</si>
  <si>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</si>
  <si>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</si>
  <si>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</si>
  <si>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</si>
  <si>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</si>
  <si>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</si>
  <si>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</si>
  <si>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</si>
  <si>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</si>
  <si>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</si>
  <si>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</si>
  <si>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</si>
  <si>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</si>
  <si>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</si>
  <si>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</si>
  <si>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</si>
  <si>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</si>
  <si>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</si>
  <si>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</si>
  <si>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</si>
  <si>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</si>
  <si>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</si>
  <si>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</si>
  <si>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</si>
  <si>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</si>
  <si>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</si>
  <si>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</si>
  <si>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</si>
  <si>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</si>
  <si>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</si>
  <si>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</si>
  <si>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</si>
  <si>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</si>
  <si>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</si>
  <si>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</si>
  <si>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</si>
  <si>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</si>
  <si>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</si>
  <si>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</si>
  <si>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</si>
  <si>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</si>
  <si>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</si>
  <si>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</si>
  <si>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</si>
  <si>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</si>
  <si>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</si>
  <si>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</si>
  <si>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</si>
  <si>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</si>
  <si>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</si>
  <si>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</si>
  <si>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</si>
  <si>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</si>
  <si>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</si>
  <si>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</si>
  <si>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</si>
  <si>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</si>
  <si>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</si>
  <si>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</si>
  <si>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</si>
  <si>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</si>
  <si>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</si>
  <si>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</si>
  <si>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</si>
  <si>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</si>
  <si>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</si>
  <si>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</si>
  <si>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</si>
  <si>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</si>
  <si>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</si>
  <si>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</si>
  <si>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</si>
  <si>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</si>
  <si>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</si>
  <si>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</si>
  <si>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</si>
  <si>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</si>
  <si>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</si>
  <si>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</si>
  <si>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</si>
  <si>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</si>
  <si>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</si>
  <si>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</si>
  <si>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</si>
  <si>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</si>
  <si>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</si>
  <si>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</si>
  <si>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</si>
  <si>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</si>
  <si>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</si>
  <si>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</si>
  <si>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</si>
  <si>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</si>
  <si>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</si>
  <si>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</si>
  <si>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</si>
  <si>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</si>
  <si>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</si>
  <si>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</si>
  <si>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</si>
  <si>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</si>
  <si>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</si>
  <si>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</si>
  <si>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</si>
  <si>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</si>
  <si>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</si>
  <si>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</si>
  <si>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</si>
  <si>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</si>
  <si>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</si>
  <si>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</si>
  <si>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</si>
  <si>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</si>
  <si>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</si>
  <si>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</si>
  <si>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</si>
  <si>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</si>
  <si>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</si>
  <si>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</si>
  <si>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</si>
  <si>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</si>
  <si>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</si>
  <si>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</si>
  <si>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</si>
  <si>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</si>
  <si>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</si>
  <si>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</si>
  <si>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</si>
  <si>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</si>
  <si>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</si>
  <si>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</si>
  <si>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</si>
  <si>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</si>
  <si>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</si>
  <si>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</si>
  <si>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</si>
  <si>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</si>
  <si>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</si>
  <si>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</si>
  <si>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</si>
  <si>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</si>
  <si>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</si>
  <si>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</si>
  <si>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</si>
  <si>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</si>
  <si>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</si>
  <si>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</si>
  <si>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</si>
  <si>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</si>
  <si>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</si>
  <si>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</si>
  <si>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</si>
  <si>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</si>
  <si>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</si>
  <si>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</si>
  <si>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</si>
  <si>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</si>
  <si>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</si>
  <si>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</si>
  <si>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</si>
  <si>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</si>
  <si>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</si>
  <si>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</si>
  <si>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</si>
  <si>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</si>
  <si>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</si>
  <si>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</si>
  <si>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</si>
  <si>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</si>
  <si>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</si>
  <si>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</si>
  <si>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</si>
  <si>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</si>
  <si>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</si>
  <si>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</si>
  <si>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</si>
  <si>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</si>
  <si>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</si>
  <si>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</si>
  <si>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</si>
  <si>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</si>
  <si>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</si>
  <si>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</si>
  <si>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</si>
  <si>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</si>
  <si>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</si>
  <si>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</si>
  <si>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</si>
  <si>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</si>
  <si>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</si>
  <si>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</si>
  <si>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</si>
  <si>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</si>
  <si>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</si>
  <si>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</si>
  <si>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</si>
  <si>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</si>
  <si>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</si>
  <si>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</si>
  <si>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</si>
  <si>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</si>
  <si>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</si>
  <si>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</si>
  <si>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</si>
  <si>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</si>
  <si>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</si>
  <si>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</si>
  <si>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</si>
  <si>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</si>
  <si>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</si>
  <si>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</si>
  <si>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</si>
  <si>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</si>
  <si>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</si>
  <si>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</si>
  <si>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</si>
  <si>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</si>
  <si>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</si>
  <si>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</si>
  <si>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</si>
  <si>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</si>
  <si>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</si>
  <si>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</si>
  <si>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</si>
  <si>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</si>
  <si>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</si>
  <si>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</si>
  <si>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</si>
  <si>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</si>
  <si>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</si>
  <si>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</si>
  <si>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</si>
  <si>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</si>
  <si>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</si>
  <si>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</si>
  <si>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</si>
  <si>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</si>
  <si>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</si>
  <si>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</si>
  <si>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</si>
  <si>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</si>
  <si>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</si>
  <si>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</si>
  <si>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</si>
  <si>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</si>
  <si>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</si>
  <si>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</si>
  <si>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</si>
  <si>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</si>
  <si>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</si>
  <si>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</si>
  <si>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</si>
  <si>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</si>
  <si>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</si>
  <si>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</si>
  <si>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</si>
  <si>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</si>
  <si>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</si>
  <si>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</si>
  <si>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</si>
  <si>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</si>
  <si>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</si>
  <si>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</si>
  <si>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</si>
  <si>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</si>
  <si>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</si>
  <si>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</si>
  <si>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</si>
  <si>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</si>
  <si>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</si>
  <si>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</si>
  <si>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</si>
  <si>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</si>
  <si>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</si>
  <si>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</si>
  <si>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</si>
  <si>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</si>
  <si>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</si>
  <si>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</si>
  <si>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</si>
  <si>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</si>
  <si>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</si>
  <si>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</si>
  <si>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</si>
  <si>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</si>
  <si>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</si>
  <si>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</si>
  <si>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</si>
  <si>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</si>
  <si>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</si>
  <si>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</si>
  <si>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</si>
  <si>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</si>
  <si>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</si>
  <si>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</si>
  <si>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</si>
  <si>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</si>
  <si>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</si>
  <si>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</si>
  <si>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</si>
  <si>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</si>
  <si>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</si>
  <si>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</si>
  <si>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</si>
  <si>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</si>
  <si>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</si>
  <si>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</si>
  <si>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</si>
  <si>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</si>
  <si>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</si>
  <si>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</si>
  <si>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</si>
  <si>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</si>
  <si>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</si>
  <si>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</si>
  <si>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</si>
  <si>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</si>
  <si>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</si>
  <si>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</si>
  <si>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</si>
  <si>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</si>
  <si>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</si>
  <si>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</si>
  <si>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</si>
  <si>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</si>
  <si>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</si>
  <si>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</si>
  <si>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</si>
  <si>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</si>
  <si>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</si>
  <si>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</si>
  <si>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</si>
  <si>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</si>
  <si>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</si>
  <si>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</si>
  <si>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</si>
  <si>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</si>
  <si>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</si>
  <si>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</si>
  <si>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</si>
  <si>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</si>
  <si>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</si>
  <si>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</si>
  <si>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</si>
  <si>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</si>
  <si>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</si>
  <si>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</si>
  <si>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</si>
  <si>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</si>
  <si>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</si>
  <si>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</si>
  <si>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</si>
  <si>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</si>
  <si>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</si>
  <si>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</si>
  <si>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</si>
  <si>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</si>
  <si>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</si>
  <si>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</si>
  <si>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</si>
  <si>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</si>
  <si>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</si>
  <si>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</si>
  <si>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</si>
  <si>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</si>
  <si>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</si>
  <si>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</si>
  <si>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</si>
  <si>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</si>
  <si>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</si>
  <si>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</si>
  <si>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</si>
  <si>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</si>
  <si>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</si>
  <si>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</si>
  <si>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</si>
  <si>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</si>
  <si>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</si>
  <si>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</si>
  <si>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</si>
  <si>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</si>
  <si>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</si>
  <si>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</si>
  <si>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</si>
  <si>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</si>
  <si>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</si>
  <si>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</si>
  <si>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</si>
  <si>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</si>
  <si>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</si>
  <si>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</si>
  <si>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</si>
  <si>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</si>
  <si>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</si>
  <si>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</si>
  <si>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</si>
  <si>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</si>
  <si>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</si>
  <si>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</si>
  <si>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</si>
  <si>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</si>
  <si>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</si>
  <si>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</si>
  <si>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</si>
  <si>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</si>
  <si>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</si>
  <si>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</si>
  <si>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</si>
  <si>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</si>
  <si>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</si>
  <si>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</si>
  <si>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</si>
  <si>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</si>
  <si>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</si>
  <si>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</si>
  <si>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</si>
  <si>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</si>
  <si>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</si>
  <si>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</si>
  <si>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</si>
  <si>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</si>
  <si>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</si>
  <si>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</si>
  <si>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</si>
  <si>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</si>
  <si>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</si>
  <si>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</si>
  <si>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</si>
  <si>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</si>
  <si>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</si>
  <si>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</si>
  <si>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</si>
  <si>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</si>
  <si>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</si>
  <si>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</si>
  <si>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</si>
  <si>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</si>
  <si>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</si>
  <si>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</si>
  <si>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</si>
  <si>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</si>
  <si>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</si>
  <si>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</si>
  <si>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</si>
  <si>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</si>
  <si>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</si>
  <si>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</si>
  <si>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</si>
  <si>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</si>
  <si>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</si>
  <si>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</si>
  <si>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</si>
  <si>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</si>
  <si>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</si>
  <si>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</si>
  <si>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</si>
  <si>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</si>
  <si>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</si>
  <si>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</si>
  <si>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</si>
  <si>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</si>
  <si>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</si>
  <si>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</si>
  <si>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</si>
  <si>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</si>
  <si>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</si>
  <si>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</si>
  <si>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</si>
  <si>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</si>
  <si>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</si>
  <si>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</si>
  <si>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</si>
  <si>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</si>
  <si>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</si>
  <si>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</si>
  <si>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</si>
  <si>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</si>
  <si>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</si>
  <si>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</si>
  <si>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</si>
  <si>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</si>
  <si>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</si>
  <si>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</si>
  <si>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</si>
  <si>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</si>
  <si>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</si>
  <si>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</si>
  <si>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</si>
  <si>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</si>
  <si>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</si>
  <si>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</si>
  <si>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</si>
  <si>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</si>
  <si>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</si>
  <si>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</si>
  <si>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</si>
  <si>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</si>
  <si>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</si>
  <si>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</si>
  <si>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</si>
  <si>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</si>
  <si>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</si>
  <si>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</si>
  <si>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</si>
  <si>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</si>
  <si>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</si>
  <si>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</si>
  <si>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</si>
  <si>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</si>
  <si>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</si>
  <si>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</si>
  <si>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</si>
  <si>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</si>
  <si>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</si>
  <si>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</si>
  <si>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</si>
  <si>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</si>
  <si>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</si>
  <si>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</si>
  <si>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</si>
  <si>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</si>
  <si>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</si>
  <si>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</si>
  <si>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</si>
  <si>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</si>
  <si>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</si>
  <si>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</si>
  <si>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</si>
  <si>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</si>
  <si>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</si>
  <si>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</si>
  <si>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</si>
  <si>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</si>
  <si>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</si>
  <si>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</si>
  <si>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</si>
  <si>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</si>
  <si>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</si>
  <si>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</si>
  <si>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</si>
  <si>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</si>
  <si>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</si>
  <si>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</si>
  <si>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</si>
  <si>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</si>
  <si>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</si>
  <si>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</si>
  <si>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</si>
  <si>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</si>
  <si>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</si>
  <si>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</si>
  <si>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</si>
  <si>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</si>
  <si>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</si>
  <si>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</si>
  <si>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</si>
  <si>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</si>
  <si>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</si>
  <si>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</si>
  <si>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</si>
  <si>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</si>
  <si>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</si>
  <si>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</si>
  <si>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</si>
  <si>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</si>
  <si>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</si>
  <si>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</si>
  <si>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</si>
  <si>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</si>
  <si>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</si>
  <si>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</si>
  <si>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</si>
  <si>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</si>
  <si>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</si>
  <si>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</si>
  <si>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</si>
  <si>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</si>
  <si>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</si>
  <si>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</si>
  <si>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</si>
  <si>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</si>
  <si>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</si>
  <si>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</si>
  <si>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</si>
  <si>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</si>
  <si>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</si>
  <si>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</si>
  <si>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</si>
  <si>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</si>
  <si>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</si>
  <si>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</si>
  <si>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</si>
  <si>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</si>
  <si>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</si>
  <si>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</si>
  <si>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</si>
  <si>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</si>
  <si>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</si>
  <si>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</si>
  <si>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</si>
  <si>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</si>
  <si>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</si>
  <si>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</si>
  <si>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</si>
  <si>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</si>
  <si>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</si>
  <si>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</si>
  <si>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</si>
  <si>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</si>
  <si>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</si>
  <si>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</si>
  <si>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</si>
  <si>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</si>
  <si>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</si>
  <si>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</si>
  <si>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</si>
  <si>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</si>
  <si>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</si>
  <si>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</si>
  <si>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</si>
  <si>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</si>
  <si>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</si>
  <si>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</si>
  <si>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</si>
  <si>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</si>
  <si>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</si>
  <si>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</si>
  <si>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</si>
  <si>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</si>
  <si>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</si>
  <si>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</si>
  <si>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</si>
  <si>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</si>
  <si>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</si>
  <si>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</si>
  <si>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</si>
  <si>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</si>
  <si>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</si>
  <si>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</si>
  <si>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</si>
  <si>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</si>
  <si>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</si>
  <si>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</si>
  <si>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</si>
  <si>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</si>
  <si>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</si>
  <si>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</si>
  <si>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</si>
  <si>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</si>
  <si>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</si>
  <si>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</si>
  <si>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</si>
  <si>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</si>
  <si>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</si>
  <si>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</si>
  <si>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</si>
  <si>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</si>
  <si>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</si>
  <si>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</si>
  <si>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</si>
  <si>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</si>
  <si>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</si>
  <si>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</si>
  <si>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</si>
  <si>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</si>
  <si>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</si>
  <si>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</si>
  <si>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</si>
  <si>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</si>
  <si>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</si>
  <si>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</si>
  <si>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</si>
  <si>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</si>
  <si>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</si>
  <si>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</si>
  <si>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</si>
  <si>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</si>
  <si>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</si>
  <si>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</si>
  <si>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</si>
  <si>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</si>
  <si>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</si>
  <si>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</si>
  <si>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</si>
  <si>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</si>
  <si>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</si>
  <si>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</si>
  <si>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</si>
  <si>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</si>
  <si>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</si>
  <si>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</si>
  <si>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</si>
  <si>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</si>
  <si>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</si>
  <si>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</si>
  <si>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</si>
  <si>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</si>
  <si>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</si>
  <si>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</si>
  <si>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</si>
  <si>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</si>
  <si>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</si>
  <si>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</si>
  <si>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</si>
  <si>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</si>
  <si>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</si>
  <si>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</si>
  <si>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</si>
  <si>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</si>
  <si>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</si>
  <si>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</si>
  <si>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</si>
  <si>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</si>
  <si>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</si>
  <si>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</si>
  <si>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</si>
  <si>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</si>
  <si>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</si>
  <si>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</si>
  <si>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</si>
  <si>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</si>
  <si>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</si>
  <si>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</si>
  <si>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</si>
  <si>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</si>
  <si>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</si>
  <si>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</si>
  <si>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</si>
  <si>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</si>
  <si>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</si>
  <si>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</si>
  <si>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</si>
  <si>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</si>
  <si>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</si>
  <si>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</si>
  <si>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</si>
  <si>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</si>
  <si>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</si>
  <si>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</si>
  <si>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</si>
  <si>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</si>
  <si>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</si>
  <si>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</si>
  <si>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</si>
  <si>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</si>
  <si>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</si>
  <si>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</si>
  <si>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</si>
  <si>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</si>
  <si>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</si>
  <si>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</si>
  <si>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</si>
  <si>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</si>
  <si>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</si>
  <si>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</si>
  <si>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</si>
  <si>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</si>
  <si>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</si>
  <si>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</si>
  <si>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</si>
  <si>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</si>
  <si>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</si>
  <si>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</si>
  <si>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</si>
  <si>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</si>
  <si>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</si>
  <si>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</si>
  <si>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</si>
  <si>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</si>
  <si>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</si>
  <si>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</si>
  <si>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</si>
  <si>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</si>
  <si>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</si>
  <si>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</si>
  <si>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</si>
  <si>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</si>
  <si>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</si>
  <si>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</si>
  <si>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</si>
  <si>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</si>
  <si>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</si>
  <si>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</si>
  <si>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</si>
  <si>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</si>
  <si>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</si>
  <si>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</si>
  <si>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</si>
  <si>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</si>
  <si>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</si>
  <si>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</si>
  <si>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</si>
  <si>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</si>
  <si>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</si>
  <si>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</si>
  <si>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</si>
  <si>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</si>
  <si>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</si>
  <si>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</si>
  <si>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</si>
  <si>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</si>
  <si>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</si>
  <si>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</si>
  <si>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</si>
  <si>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</si>
  <si>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</si>
  <si>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</si>
  <si>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</si>
  <si>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</si>
  <si>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</si>
  <si>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</si>
  <si>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</si>
  <si>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</si>
  <si>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</si>
  <si>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</si>
  <si>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</si>
  <si>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</si>
  <si>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</si>
  <si>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</si>
  <si>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</si>
  <si>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</si>
  <si>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</si>
  <si>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</si>
  <si>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</si>
  <si>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</si>
  <si>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</si>
  <si>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</si>
  <si>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</si>
  <si>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</si>
  <si>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</si>
  <si>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</si>
  <si>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</si>
  <si>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</si>
  <si>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</si>
  <si>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</si>
  <si>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</si>
  <si>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</si>
  <si>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</si>
  <si>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</si>
  <si>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</si>
  <si>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</si>
  <si>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</si>
  <si>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</si>
  <si>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</si>
  <si>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</si>
  <si>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</si>
  <si>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</si>
  <si>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</si>
  <si>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</si>
  <si>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</si>
  <si>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</si>
  <si>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</si>
  <si>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</si>
  <si>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</si>
  <si>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</si>
  <si>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</si>
  <si>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</si>
  <si>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</si>
  <si>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</si>
  <si>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</si>
  <si>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</si>
  <si>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</si>
  <si>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</si>
  <si>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</si>
  <si>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</si>
  <si>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</si>
  <si>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</si>
  <si>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</si>
  <si>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</si>
  <si>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</si>
  <si>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</si>
  <si>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</si>
  <si>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</si>
  <si>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</si>
  <si>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</si>
  <si>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</si>
  <si>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</si>
  <si>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</si>
  <si>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</si>
  <si>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</si>
  <si>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</si>
  <si>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</si>
  <si>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</si>
  <si>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</si>
  <si>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</si>
  <si>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</si>
  <si>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</si>
  <si>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</si>
  <si>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</si>
  <si>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</si>
  <si>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</si>
  <si>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</si>
  <si>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</si>
  <si>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</si>
  <si>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</si>
  <si>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</si>
  <si>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</si>
  <si>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</si>
  <si>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</si>
  <si>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</si>
  <si>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</si>
  <si>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</si>
  <si>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</si>
  <si>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</si>
  <si>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</si>
  <si>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</si>
  <si>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</si>
  <si>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</si>
  <si>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</si>
  <si>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</si>
  <si>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</si>
  <si>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</si>
  <si>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</si>
  <si>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</si>
  <si>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</si>
  <si>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</si>
  <si>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</si>
  <si>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</si>
  <si>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</si>
  <si>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</si>
  <si>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</si>
  <si>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</si>
  <si>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</si>
  <si>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</si>
  <si>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</si>
  <si>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</si>
  <si>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</si>
  <si>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</si>
  <si>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</si>
  <si>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</si>
  <si>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</si>
  <si>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</si>
  <si>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</si>
  <si>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</si>
  <si>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</si>
  <si>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</si>
  <si>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</si>
  <si>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</si>
  <si>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</si>
  <si>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</si>
  <si>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</si>
  <si>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</si>
  <si>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</si>
  <si>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</si>
  <si>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</si>
  <si>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</si>
  <si>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</si>
  <si>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</si>
  <si>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</si>
  <si>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</si>
  <si>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</si>
  <si>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</si>
  <si>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</si>
  <si>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</si>
  <si>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</si>
  <si>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</si>
  <si>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</si>
  <si>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</si>
  <si>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</si>
  <si>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</si>
  <si>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</si>
  <si>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</si>
  <si>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</si>
  <si>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</si>
  <si>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</si>
  <si>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</si>
  <si>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</si>
  <si>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</si>
  <si>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</si>
  <si>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</si>
  <si>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</si>
  <si>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</si>
  <si>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</si>
  <si>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</si>
  <si>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</si>
  <si>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</si>
  <si>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</si>
  <si>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</si>
  <si>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</si>
  <si>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</si>
  <si>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</si>
  <si>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</si>
  <si>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</si>
  <si>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</si>
  <si>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</si>
  <si>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</si>
  <si>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</si>
  <si>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</si>
  <si>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</si>
  <si>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</si>
  <si>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</si>
  <si>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</si>
  <si>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</si>
  <si>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</si>
  <si>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</si>
  <si>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</si>
  <si>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</si>
  <si>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</si>
  <si>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</si>
  <si>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</si>
  <si>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</si>
  <si>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</si>
  <si>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</si>
  <si>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</si>
  <si>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</si>
  <si>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</si>
  <si>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</si>
  <si>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</si>
  <si>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</si>
  <si>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</si>
  <si>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</si>
  <si>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</si>
  <si>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</si>
  <si>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</si>
  <si>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</si>
  <si>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</si>
  <si>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</si>
  <si>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</si>
  <si>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</si>
  <si>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</si>
  <si>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</si>
  <si>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</si>
  <si>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</si>
  <si>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</si>
  <si>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</si>
  <si>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</si>
  <si>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</si>
  <si>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</si>
  <si>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</si>
  <si>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</si>
  <si>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</si>
  <si>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</si>
  <si>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</si>
  <si>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</si>
  <si>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</si>
  <si>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</si>
  <si>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</si>
  <si>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</si>
  <si>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</si>
  <si>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</si>
  <si>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</si>
  <si>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</si>
  <si>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</si>
  <si>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</si>
  <si>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</si>
  <si>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</si>
  <si>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</si>
  <si>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</si>
  <si>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</si>
  <si>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</si>
  <si>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</si>
  <si>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</si>
  <si>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</si>
  <si>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</si>
  <si>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</si>
  <si>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</si>
  <si>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</si>
  <si>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</si>
  <si>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</si>
  <si>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</si>
  <si>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</si>
  <si>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</si>
  <si>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</si>
  <si>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</si>
  <si>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</si>
  <si>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</si>
  <si>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</si>
  <si>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</si>
  <si>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</si>
  <si>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</si>
  <si>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</si>
  <si>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</si>
  <si>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</si>
  <si>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</si>
  <si>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</si>
  <si>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</si>
  <si>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</si>
  <si>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</si>
  <si>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</si>
  <si>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</si>
  <si>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</si>
  <si>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</si>
  <si>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</si>
  <si>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</si>
  <si>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</si>
  <si>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</si>
  <si>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</si>
  <si>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</si>
  <si>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</si>
  <si>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</si>
  <si>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</si>
  <si>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</si>
  <si>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</si>
  <si>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</si>
  <si>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</si>
  <si>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</si>
  <si>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</si>
  <si>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</si>
  <si>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</si>
  <si>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</si>
  <si>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</si>
  <si>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</si>
  <si>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</si>
  <si>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</si>
  <si>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</si>
  <si>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</si>
  <si>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</si>
  <si>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</si>
  <si>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</si>
  <si>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</si>
  <si>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</si>
  <si>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</si>
  <si>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</si>
  <si>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</si>
  <si>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</si>
  <si>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</si>
  <si>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</si>
  <si>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</si>
  <si>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</si>
  <si>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</si>
  <si>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</si>
  <si>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</si>
  <si>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</si>
  <si>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</si>
  <si>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</si>
  <si>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</si>
  <si>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</si>
  <si>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</si>
  <si>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</si>
  <si>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</si>
  <si>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</si>
  <si>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</si>
  <si>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</si>
  <si>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</si>
  <si>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</si>
  <si>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</si>
  <si>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</si>
  <si>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</si>
  <si>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</si>
  <si>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</si>
  <si>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</si>
  <si>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</si>
  <si>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</si>
  <si>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</si>
  <si>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</si>
  <si>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</si>
  <si>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</si>
  <si>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</si>
  <si>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</si>
  <si>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</si>
  <si>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</si>
  <si>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</si>
  <si>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</si>
  <si>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</si>
  <si>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</si>
  <si>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</si>
  <si>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</si>
  <si>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</si>
  <si>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</si>
  <si>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</si>
  <si>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</si>
  <si>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</si>
  <si>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</si>
  <si>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</si>
  <si>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</si>
  <si>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</si>
  <si>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</si>
  <si>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</si>
  <si>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</si>
  <si>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</si>
  <si>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</si>
  <si>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</si>
  <si>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</si>
  <si>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</si>
  <si>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</si>
  <si>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</si>
  <si>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</si>
  <si>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</si>
  <si>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</si>
  <si>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</si>
  <si>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</si>
  <si>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</si>
  <si>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</si>
  <si>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</si>
  <si>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</si>
  <si>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</si>
  <si>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</si>
  <si>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</si>
  <si>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</si>
  <si>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</si>
  <si>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</si>
  <si>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</si>
  <si>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</si>
  <si>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</si>
  <si>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</si>
  <si>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</si>
  <si>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</si>
  <si>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</si>
  <si>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</si>
  <si>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</si>
  <si>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</si>
  <si>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</si>
  <si>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</si>
  <si>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</si>
  <si>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</si>
  <si>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</si>
  <si>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</si>
  <si>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</si>
  <si>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</si>
  <si>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</si>
  <si>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</si>
  <si>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</si>
  <si>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</si>
  <si>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</si>
  <si>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</si>
  <si>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</si>
  <si>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</si>
  <si>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</si>
  <si>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</si>
  <si>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</si>
  <si>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</si>
  <si>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</si>
  <si>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</si>
  <si>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</si>
  <si>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</si>
  <si>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</si>
  <si>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</si>
  <si>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</si>
  <si>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</si>
  <si>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</si>
  <si>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</si>
  <si>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</si>
  <si>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</si>
  <si>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</si>
  <si>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</si>
  <si>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</si>
  <si>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</si>
  <si>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</si>
  <si>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</si>
  <si>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</si>
  <si>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</si>
  <si>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</si>
  <si>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</si>
  <si>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</si>
  <si>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</si>
  <si>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</si>
  <si>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</si>
  <si>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</si>
  <si>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</si>
  <si>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</si>
  <si>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</si>
  <si>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</si>
  <si>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</si>
  <si>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</si>
  <si>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</si>
  <si>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</si>
  <si>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</si>
  <si>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</si>
  <si>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</si>
  <si>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</si>
  <si>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</si>
  <si>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</si>
  <si>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</si>
  <si>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</si>
  <si>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</si>
  <si>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</si>
  <si>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</si>
  <si>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</si>
  <si>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</si>
  <si>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</si>
  <si>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</si>
  <si>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</si>
  <si>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</si>
  <si>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</si>
  <si>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</si>
  <si>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</si>
  <si>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</si>
  <si>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</si>
  <si>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</si>
  <si>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</si>
  <si>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</si>
  <si>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</si>
  <si>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</si>
  <si>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</si>
  <si>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</si>
  <si>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</si>
  <si>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</si>
  <si>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</si>
  <si>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</si>
  <si>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</si>
  <si>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</si>
  <si>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</si>
  <si>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</si>
  <si>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</si>
  <si>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</si>
  <si>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</si>
  <si>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</si>
  <si>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</si>
  <si>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</si>
  <si>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</si>
  <si>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</si>
  <si>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</si>
  <si>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</si>
  <si>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</si>
  <si>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</si>
  <si>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</si>
  <si>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</si>
  <si>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</si>
  <si>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</si>
  <si>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</si>
  <si>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</si>
  <si>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</si>
  <si>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</si>
  <si>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</si>
  <si>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</si>
  <si>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</si>
  <si>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</si>
  <si>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</si>
  <si>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</si>
  <si>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</si>
  <si>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</si>
  <si>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</si>
  <si>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</si>
  <si>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</si>
  <si>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</si>
  <si>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</si>
  <si>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</si>
  <si>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</si>
  <si>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</si>
  <si>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</si>
  <si>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</si>
  <si>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</si>
  <si>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</si>
  <si>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</si>
  <si>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</si>
  <si>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</si>
  <si>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</si>
  <si>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</si>
  <si>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</si>
  <si>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</si>
  <si>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</si>
  <si>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</si>
  <si>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</si>
  <si>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</si>
  <si>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</si>
  <si>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</si>
  <si>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</si>
  <si>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</si>
  <si>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</si>
  <si>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</si>
  <si>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</si>
  <si>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</si>
  <si>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</si>
  <si>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</si>
  <si>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</si>
  <si>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</si>
  <si>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</si>
  <si>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</si>
  <si>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</si>
  <si>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</si>
  <si>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</si>
  <si>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</si>
  <si>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</si>
  <si>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</si>
  <si>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</si>
  <si>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</si>
  <si>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</si>
  <si>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</si>
  <si>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</si>
  <si>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</si>
  <si>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</si>
  <si>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</si>
  <si>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</si>
  <si>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</si>
  <si>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</si>
  <si>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</si>
  <si>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</si>
  <si>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</si>
  <si>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</si>
  <si>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</si>
  <si>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</si>
  <si>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</si>
  <si>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</si>
  <si>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</si>
  <si>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</si>
  <si>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</si>
  <si>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</si>
  <si>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</si>
  <si>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</si>
  <si>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</si>
  <si>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</si>
  <si>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</si>
  <si>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</si>
  <si>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</si>
  <si>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</si>
  <si>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</si>
  <si>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</si>
  <si>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</si>
  <si>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</si>
  <si>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</si>
  <si>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</si>
  <si>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</si>
  <si>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</si>
  <si>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</si>
  <si>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</si>
  <si>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</si>
  <si>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</si>
  <si>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</si>
  <si>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</si>
  <si>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</si>
  <si>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</si>
  <si>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</si>
  <si>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</si>
  <si>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</si>
  <si>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</si>
  <si>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</si>
  <si>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</si>
  <si>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</si>
  <si>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</si>
  <si>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</si>
  <si>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</si>
  <si>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</si>
  <si>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</si>
  <si>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</si>
  <si>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</si>
  <si>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</si>
  <si>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</si>
  <si>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</si>
  <si>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</si>
  <si>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</si>
  <si>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</si>
  <si>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</si>
  <si>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</si>
  <si>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</si>
  <si>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</si>
  <si>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</si>
  <si>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</si>
  <si>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</si>
  <si>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</si>
  <si>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</si>
  <si>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</si>
  <si>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</si>
  <si>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</si>
  <si>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</si>
  <si>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</si>
  <si>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</si>
  <si>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</si>
  <si>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</si>
  <si>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</si>
  <si>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</si>
  <si>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</si>
  <si>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</si>
  <si>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</si>
  <si>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</si>
  <si>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</si>
  <si>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</si>
  <si>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</si>
  <si>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</si>
  <si>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</si>
  <si>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</si>
  <si>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</si>
  <si>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</si>
  <si>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</si>
  <si>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</si>
  <si>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</si>
  <si>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</si>
  <si>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</si>
  <si>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</si>
  <si>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</si>
  <si>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</si>
  <si>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</si>
  <si>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</si>
  <si>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</si>
  <si>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</si>
  <si>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</si>
  <si>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</si>
  <si>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</si>
  <si>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</si>
  <si>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</si>
  <si>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</si>
  <si>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</si>
  <si>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</si>
  <si>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</si>
  <si>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</si>
  <si>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</si>
  <si>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</si>
  <si>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</si>
  <si>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</si>
  <si>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</si>
  <si>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</si>
  <si>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</si>
  <si>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</si>
  <si>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</si>
  <si>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</si>
  <si>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</si>
  <si>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</si>
  <si>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</si>
  <si>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</si>
  <si>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</si>
  <si>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</si>
  <si>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</si>
  <si>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</si>
  <si>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</si>
  <si>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</si>
  <si>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</si>
  <si>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</si>
  <si>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</si>
  <si>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</si>
  <si>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</si>
  <si>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</si>
  <si>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</si>
  <si>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</si>
  <si>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</si>
  <si>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</si>
  <si>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</si>
  <si>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</si>
  <si>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</si>
  <si>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</si>
  <si>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</si>
  <si>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</si>
  <si>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</si>
  <si>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</si>
  <si>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</si>
  <si>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</si>
  <si>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</si>
  <si>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</si>
  <si>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</si>
  <si>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</si>
  <si>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</si>
  <si>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</si>
  <si>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</si>
  <si>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</si>
  <si>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</si>
  <si>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</si>
  <si>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</si>
  <si>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</si>
  <si>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</si>
  <si>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</si>
  <si>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</si>
  <si>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</si>
  <si>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</si>
  <si>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</si>
  <si>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</si>
  <si>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</si>
  <si>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</si>
  <si>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</si>
  <si>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</si>
  <si>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</si>
  <si>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</si>
  <si>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</si>
  <si>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</si>
  <si>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</si>
  <si>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</si>
  <si>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</si>
  <si>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</si>
  <si>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</si>
  <si>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</si>
  <si>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</si>
  <si>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</si>
  <si>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</si>
  <si>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</si>
  <si>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</si>
  <si>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</si>
  <si>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</si>
  <si>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</si>
  <si>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</si>
  <si>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</si>
  <si>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</si>
  <si>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</si>
  <si>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</si>
  <si>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</si>
  <si>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</si>
  <si>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</si>
  <si>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</si>
  <si>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</si>
  <si>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</si>
  <si>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</si>
  <si>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</si>
  <si>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</si>
  <si>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</si>
  <si>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</si>
  <si>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</si>
  <si>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</si>
  <si>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</si>
  <si>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</si>
  <si>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</si>
  <si>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</si>
  <si>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</si>
  <si>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</si>
  <si>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</si>
  <si>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</si>
  <si>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</si>
  <si>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</si>
  <si>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</si>
  <si>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</si>
  <si>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</si>
  <si>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</si>
  <si>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</si>
  <si>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</si>
  <si>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</si>
  <si>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</si>
  <si>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</si>
  <si>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</si>
  <si>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</si>
  <si>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</si>
  <si>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</si>
  <si>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</si>
  <si>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</si>
  <si>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</si>
  <si>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</si>
  <si>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</si>
  <si>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</si>
  <si>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</si>
  <si>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</si>
  <si>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</si>
  <si>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</si>
  <si>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</si>
  <si>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</si>
  <si>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</si>
  <si>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</si>
  <si>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</si>
  <si>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</si>
  <si>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</si>
  <si>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</si>
  <si>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</si>
  <si>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</si>
  <si>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</si>
  <si>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</si>
  <si>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</si>
  <si>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</si>
  <si>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</si>
  <si>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</si>
  <si>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</si>
  <si>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</si>
  <si>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</si>
  <si>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</si>
  <si>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</si>
  <si>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</si>
  <si>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</si>
  <si>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</si>
  <si>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</si>
  <si>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</si>
  <si>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</si>
  <si>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</si>
  <si>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</si>
  <si>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</si>
  <si>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</si>
  <si>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</si>
  <si>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</si>
  <si>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</si>
  <si>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</si>
  <si>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</si>
  <si>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</si>
  <si>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</si>
  <si>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</si>
  <si>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</si>
  <si>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</si>
  <si>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</si>
  <si>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</si>
  <si>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</si>
  <si>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</si>
  <si>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</si>
  <si>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</si>
  <si>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</si>
  <si>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</si>
  <si>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</si>
  <si>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</si>
  <si>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</si>
  <si>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</si>
  <si>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</si>
  <si>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</si>
  <si>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</si>
  <si>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</si>
  <si>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</si>
  <si>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</si>
  <si>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</si>
  <si>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</si>
  <si>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</si>
  <si>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</si>
  <si>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</si>
  <si>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</si>
  <si>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</si>
  <si>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</si>
  <si>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</si>
  <si>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</si>
  <si>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</si>
  <si>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</si>
  <si>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</si>
  <si>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</si>
  <si>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</si>
  <si>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</si>
  <si>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</si>
  <si>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</si>
  <si>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</si>
  <si>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</si>
  <si>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</si>
  <si>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</si>
  <si>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</si>
  <si>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</si>
  <si>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</si>
  <si>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</si>
  <si>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</si>
  <si>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</si>
  <si>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</si>
  <si>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</si>
  <si>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</si>
  <si>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</si>
  <si>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</si>
  <si>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</si>
  <si>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</si>
  <si>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</si>
  <si>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</si>
  <si>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</si>
  <si>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</si>
  <si>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</si>
  <si>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</si>
  <si>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</si>
  <si>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</si>
  <si>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</si>
  <si>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</si>
  <si>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</si>
  <si>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</si>
  <si>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</si>
  <si>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</si>
  <si>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</si>
  <si>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</si>
  <si>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</si>
  <si>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</si>
  <si>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</si>
  <si>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</si>
  <si>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</si>
  <si>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</si>
  <si>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</si>
  <si>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</si>
  <si>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</si>
  <si>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</si>
  <si>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</si>
  <si>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</si>
  <si>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</si>
  <si>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</si>
  <si>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</si>
  <si>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</si>
  <si>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</si>
  <si>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</si>
  <si>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</si>
  <si>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</si>
  <si>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</si>
  <si>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</si>
  <si>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</si>
  <si>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</si>
  <si>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</si>
  <si>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</si>
  <si>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</si>
  <si>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</si>
  <si>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</si>
  <si>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</si>
  <si>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</si>
  <si>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</si>
  <si>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</si>
  <si>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</si>
  <si>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</si>
  <si>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</si>
  <si>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</si>
  <si>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</si>
  <si>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</si>
  <si>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</si>
  <si>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</si>
  <si>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</si>
  <si>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</si>
  <si>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</si>
  <si>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</si>
  <si>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</si>
  <si>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</si>
  <si>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</si>
  <si>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</si>
  <si>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</si>
  <si>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</si>
  <si>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</si>
  <si>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</si>
  <si>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</si>
  <si>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</si>
  <si>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</si>
  <si>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</si>
  <si>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</si>
  <si>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</si>
  <si>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</si>
  <si>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</si>
  <si>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</si>
  <si>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</si>
  <si>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</si>
  <si>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</si>
  <si>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</si>
  <si>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</si>
  <si>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</si>
  <si>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</si>
  <si>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</si>
  <si>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</si>
  <si>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</si>
  <si>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</si>
  <si>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</si>
  <si>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</si>
  <si>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</si>
  <si>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</si>
  <si>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</si>
  <si>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</si>
  <si>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</si>
  <si>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</si>
  <si>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</si>
  <si>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</si>
  <si>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</si>
  <si>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</si>
  <si>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</si>
  <si>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</si>
  <si>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</si>
  <si>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</si>
  <si>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</si>
  <si>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</si>
  <si>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</si>
  <si>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</si>
  <si>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</si>
  <si>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</si>
  <si>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</si>
  <si>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</si>
  <si>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</si>
  <si>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</si>
  <si>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</si>
  <si>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</si>
  <si>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</si>
  <si>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</si>
  <si>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</si>
  <si>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</si>
  <si>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</si>
  <si>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</si>
  <si>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</si>
  <si>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</si>
  <si>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</si>
  <si>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</si>
  <si>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</si>
  <si>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</si>
  <si>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</si>
  <si>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</si>
  <si>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</si>
  <si>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</si>
  <si>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</si>
  <si>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</si>
  <si>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</si>
  <si>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</si>
  <si>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</si>
  <si>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</si>
  <si>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</si>
  <si>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</si>
  <si>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</si>
  <si>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</si>
  <si>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</si>
  <si>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</si>
  <si>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</si>
  <si>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</si>
  <si>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</si>
  <si>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</si>
  <si>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</si>
  <si>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</si>
  <si>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</si>
  <si>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</si>
  <si>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</si>
  <si>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</si>
  <si>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</si>
  <si>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</si>
  <si>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</si>
  <si>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</si>
  <si>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</si>
  <si>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</si>
  <si>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</si>
  <si>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</si>
  <si>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</si>
  <si>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</si>
  <si>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</si>
  <si>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</si>
  <si>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</si>
  <si>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</si>
  <si>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</si>
  <si>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</si>
  <si>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</si>
  <si>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</si>
  <si>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</si>
  <si>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</si>
  <si>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</si>
  <si>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</si>
  <si>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</si>
  <si>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</si>
  <si>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</si>
  <si>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</si>
  <si>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</si>
  <si>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</si>
  <si>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</si>
  <si>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</si>
  <si>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</si>
  <si>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</si>
  <si>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</si>
  <si>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</si>
  <si>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</si>
  <si>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</si>
  <si>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</si>
  <si>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</si>
  <si>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</si>
  <si>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</si>
  <si>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</si>
  <si>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</si>
  <si>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</si>
  <si>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</si>
  <si>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</si>
  <si>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</si>
  <si>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</si>
  <si>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</si>
  <si>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</si>
  <si>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</si>
  <si>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</si>
  <si>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</si>
  <si>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</si>
  <si>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</si>
  <si>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</si>
  <si>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</si>
  <si>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</si>
  <si>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</si>
  <si>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</si>
  <si>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</si>
  <si>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</si>
  <si>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</si>
  <si>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</si>
  <si>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</si>
  <si>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</si>
  <si>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</si>
  <si>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</si>
  <si>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</si>
  <si>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</si>
  <si>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</si>
  <si>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</si>
  <si>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</si>
  <si>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</si>
  <si>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</si>
  <si>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</si>
  <si>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</si>
  <si>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</si>
  <si>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</si>
  <si>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</si>
  <si>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</si>
  <si>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</si>
  <si>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</si>
  <si>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</si>
  <si>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</si>
  <si>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</si>
  <si>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</si>
  <si>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</si>
  <si>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</si>
  <si>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</si>
  <si>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</si>
  <si>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</si>
  <si>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</si>
  <si>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</si>
  <si>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</si>
  <si>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</si>
  <si>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</si>
  <si>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</si>
  <si>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</si>
  <si>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</si>
  <si>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</si>
  <si>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</si>
  <si>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</si>
  <si>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</si>
  <si>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</si>
  <si>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</si>
  <si>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</si>
  <si>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</si>
  <si>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</si>
  <si>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</si>
  <si>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</si>
  <si>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</si>
  <si>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</si>
  <si>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</si>
  <si>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</si>
  <si>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</si>
  <si>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</si>
  <si>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</si>
  <si>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</si>
  <si>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</si>
  <si>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</si>
  <si>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</si>
  <si>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</si>
  <si>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</si>
  <si>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</si>
  <si>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</si>
  <si>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</si>
  <si>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</si>
  <si>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</si>
  <si>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</si>
  <si>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</si>
  <si>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</si>
  <si>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</si>
  <si>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</si>
  <si>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</si>
  <si>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</si>
  <si>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</si>
  <si>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</si>
  <si>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</si>
  <si>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</si>
  <si>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</si>
  <si>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</si>
  <si>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</si>
  <si>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</si>
  <si>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</si>
  <si>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</si>
  <si>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</si>
  <si>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</si>
  <si>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</si>
  <si>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</si>
  <si>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</si>
  <si>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</si>
  <si>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</si>
  <si>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</si>
  <si>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</si>
  <si>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</si>
  <si>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</si>
  <si>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</si>
  <si>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</si>
  <si>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</si>
  <si>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</si>
  <si>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</si>
  <si>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</si>
  <si>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</si>
  <si>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</si>
  <si>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</si>
  <si>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</si>
  <si>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</si>
  <si>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</si>
  <si>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</si>
  <si>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</si>
  <si>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</si>
  <si>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</si>
  <si>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</si>
  <si>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</si>
  <si>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</si>
  <si>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</si>
  <si>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</si>
  <si>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</si>
  <si>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</si>
  <si>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</si>
  <si>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</si>
  <si>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</si>
  <si>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</si>
  <si>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</si>
  <si>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</si>
  <si>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</si>
  <si>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</si>
  <si>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</si>
  <si>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</si>
  <si>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</si>
  <si>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</si>
  <si>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</si>
  <si>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</si>
  <si>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</si>
  <si>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</si>
  <si>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</si>
  <si>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</si>
  <si>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</si>
  <si>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</si>
  <si>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</si>
  <si>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</si>
  <si>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</si>
  <si>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</si>
  <si>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</si>
  <si>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</si>
  <si>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</si>
  <si>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</si>
  <si>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</si>
  <si>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</si>
  <si>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</si>
  <si>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</si>
  <si>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</si>
  <si>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</si>
  <si>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</si>
  <si>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</si>
  <si>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</si>
  <si>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</si>
  <si>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</si>
  <si>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</si>
  <si>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</si>
  <si>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</si>
  <si>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</si>
  <si>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</si>
  <si>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</si>
  <si>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</si>
  <si>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</si>
  <si>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</si>
  <si>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</si>
  <si>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</si>
  <si>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</si>
  <si>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</si>
  <si>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</si>
  <si>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</si>
  <si>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</si>
  <si>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</si>
  <si>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</si>
  <si>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</si>
  <si>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</si>
  <si>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</si>
  <si>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</si>
  <si>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</si>
  <si>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</si>
  <si>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</si>
  <si>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</si>
  <si>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</si>
  <si>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</si>
  <si>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</si>
  <si>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</si>
  <si>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</si>
  <si>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</si>
  <si>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</si>
  <si>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</si>
  <si>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</si>
  <si>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</si>
  <si>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</si>
  <si>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</si>
  <si>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</si>
  <si>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</si>
  <si>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</si>
  <si>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</si>
  <si>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</si>
  <si>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</si>
  <si>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</si>
  <si>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</si>
  <si>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</si>
  <si>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</si>
  <si>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</si>
  <si>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</si>
  <si>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</si>
  <si>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</si>
  <si>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</si>
  <si>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</si>
  <si>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</si>
  <si>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</si>
  <si>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</si>
  <si>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</si>
  <si>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</si>
  <si>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</si>
  <si>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</si>
  <si>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</si>
  <si>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</si>
  <si>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</si>
  <si>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</si>
  <si>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</si>
  <si>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</si>
  <si>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</si>
  <si>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</si>
  <si>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</si>
  <si>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</si>
  <si>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</si>
  <si>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</si>
  <si>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</si>
  <si>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</si>
  <si>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</si>
  <si>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</si>
  <si>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</si>
  <si>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</si>
  <si>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</si>
  <si>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</si>
  <si>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</si>
  <si>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</si>
  <si>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</si>
  <si>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</si>
  <si>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</si>
  <si>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</si>
  <si>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</si>
  <si>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</si>
  <si>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</si>
  <si>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</si>
  <si>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</si>
  <si>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</si>
  <si>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</si>
  <si>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</si>
  <si>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</si>
  <si>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</si>
  <si>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</si>
  <si>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</si>
  <si>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</si>
  <si>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</si>
  <si>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</si>
  <si>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</si>
  <si>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</si>
  <si>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</si>
  <si>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</si>
  <si>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</si>
  <si>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</si>
  <si>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</si>
  <si>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</si>
  <si>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</si>
  <si>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</si>
  <si>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</si>
  <si>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</si>
  <si>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</si>
  <si>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</si>
  <si>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</si>
  <si>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</si>
  <si>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</si>
  <si>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</si>
  <si>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</si>
  <si>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</si>
  <si>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</si>
  <si>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</si>
  <si>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</si>
  <si>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</si>
  <si>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</si>
  <si>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</si>
  <si>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</si>
  <si>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</si>
  <si>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</si>
  <si>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</si>
  <si>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</si>
  <si>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</si>
  <si>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</si>
  <si>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</si>
  <si>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</si>
  <si>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</si>
  <si>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</si>
  <si>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</si>
  <si>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</si>
  <si>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</si>
  <si>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</si>
  <si>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</si>
  <si>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</si>
  <si>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</si>
  <si>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</si>
  <si>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</si>
  <si>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</si>
  <si>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</si>
  <si>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</si>
  <si>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</si>
  <si>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</si>
  <si>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</si>
  <si>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</si>
  <si>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</si>
  <si>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</si>
  <si>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</si>
  <si>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</si>
  <si>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</si>
  <si>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</si>
  <si>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</si>
  <si>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</si>
  <si>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</si>
  <si>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</si>
  <si>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</si>
  <si>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</si>
  <si>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</si>
  <si>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</si>
  <si>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</si>
  <si>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</si>
  <si>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</si>
  <si>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</si>
  <si>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</si>
  <si>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</si>
  <si>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</si>
  <si>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</si>
  <si>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</si>
  <si>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</si>
  <si>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</si>
  <si>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</si>
  <si>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</si>
  <si>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</si>
  <si>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</si>
  <si>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</si>
  <si>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</si>
  <si>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</si>
  <si>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</si>
  <si>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</si>
  <si>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</si>
  <si>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</si>
  <si>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</si>
  <si>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</si>
  <si>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</si>
  <si>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</si>
  <si>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</si>
  <si>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</si>
  <si>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</si>
  <si>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</si>
  <si>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</si>
  <si>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</si>
  <si>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</si>
  <si>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</si>
  <si>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</si>
  <si>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</si>
  <si>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</si>
  <si>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</si>
  <si>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</si>
  <si>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</si>
  <si>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</si>
  <si>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</si>
  <si>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</si>
  <si>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</si>
  <si>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</si>
  <si>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</si>
  <si>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</si>
  <si>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</si>
  <si>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</si>
  <si>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</si>
  <si>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</si>
  <si>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</si>
  <si>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</si>
  <si>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</si>
  <si>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</si>
  <si>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</si>
  <si>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</si>
  <si>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</si>
  <si>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</si>
  <si>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</si>
  <si>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</si>
  <si>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</si>
  <si>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</si>
  <si>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</si>
  <si>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</si>
  <si>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</si>
  <si>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</si>
  <si>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</si>
  <si>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</si>
  <si>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</si>
  <si>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</si>
  <si>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</si>
  <si>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</si>
  <si>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</si>
  <si>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</si>
  <si>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</si>
  <si>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</si>
  <si>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</si>
  <si>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</si>
  <si>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</si>
  <si>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</si>
  <si>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</si>
  <si>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</si>
  <si>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</si>
  <si>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</si>
  <si>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</si>
  <si>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</si>
  <si>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</si>
  <si>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</si>
  <si>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</si>
  <si>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</si>
  <si>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</si>
  <si>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</si>
  <si>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</si>
  <si>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</si>
  <si>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</si>
  <si>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</si>
  <si>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</si>
  <si>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</si>
  <si>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</si>
  <si>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</si>
  <si>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</si>
  <si>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</si>
  <si>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</si>
  <si>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</si>
  <si>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</si>
  <si>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</si>
  <si>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</si>
  <si>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</si>
  <si>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</si>
  <si>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</si>
  <si>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</si>
  <si>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</si>
  <si>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</si>
  <si>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</si>
  <si>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</si>
  <si>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</si>
  <si>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</si>
  <si>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</si>
  <si>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</si>
  <si>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</si>
  <si>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</si>
  <si>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</si>
  <si>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</si>
  <si>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</si>
  <si>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</si>
  <si>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</si>
  <si>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</si>
  <si>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</si>
  <si>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</si>
  <si>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</si>
  <si>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</si>
  <si>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</si>
  <si>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</si>
  <si>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</si>
  <si>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</si>
  <si>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</si>
  <si>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</si>
  <si>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</si>
  <si>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</si>
  <si>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</si>
  <si>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</si>
  <si>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</si>
  <si>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</si>
  <si>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</si>
  <si>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</si>
  <si>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</si>
  <si>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</si>
  <si>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</si>
  <si>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</si>
  <si>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</si>
  <si>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</si>
  <si>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</si>
  <si>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</si>
  <si>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</si>
  <si>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</si>
  <si>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</si>
  <si>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</si>
  <si>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</si>
  <si>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</si>
  <si>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</si>
  <si>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</si>
  <si>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</si>
  <si>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</si>
  <si>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</si>
  <si>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</si>
  <si>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</si>
  <si>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</si>
  <si>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</si>
  <si>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</si>
  <si>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</si>
  <si>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</si>
  <si>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</si>
  <si>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</si>
  <si>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</si>
  <si>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</si>
  <si>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</si>
  <si>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</si>
  <si>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</si>
  <si>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</si>
  <si>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</si>
  <si>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</si>
  <si>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</si>
  <si>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</si>
  <si>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</si>
  <si>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</si>
  <si>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</si>
  <si>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</si>
  <si>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</si>
  <si>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</si>
  <si>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</si>
  <si>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</si>
  <si>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</si>
  <si>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</si>
  <si>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</si>
  <si>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</si>
  <si>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</si>
  <si>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</si>
  <si>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</si>
  <si>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</si>
  <si>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</si>
  <si>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</si>
  <si>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</si>
  <si>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</si>
  <si>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</si>
  <si>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</si>
  <si>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</si>
  <si>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</si>
  <si>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</si>
  <si>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</si>
  <si>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</si>
  <si>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</si>
  <si>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</si>
  <si>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</si>
  <si>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</si>
  <si>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</si>
  <si>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</si>
  <si>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</si>
  <si>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</si>
  <si>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</si>
  <si>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</si>
  <si>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</si>
  <si>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</si>
  <si>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</si>
  <si>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</si>
  <si>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</si>
  <si>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</si>
  <si>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</si>
  <si>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</si>
  <si>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</si>
  <si>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</si>
  <si>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</si>
  <si>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</si>
  <si>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</si>
  <si>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</si>
  <si>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</si>
  <si>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</si>
  <si>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</si>
  <si>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</si>
  <si>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</si>
  <si>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</si>
  <si>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</si>
  <si>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</si>
  <si>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</si>
  <si>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</si>
  <si>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</si>
  <si>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</si>
  <si>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</si>
  <si>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</si>
  <si>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</si>
  <si>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</si>
  <si>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</si>
  <si>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</si>
  <si>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</si>
  <si>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</si>
  <si>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</si>
  <si>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</si>
  <si>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</si>
  <si>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</si>
  <si>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</si>
  <si>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</si>
  <si>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</si>
  <si>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</si>
  <si>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</si>
  <si>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</si>
  <si>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</si>
  <si>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</si>
  <si>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</si>
  <si>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</si>
  <si>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</si>
  <si>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</si>
  <si>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</si>
  <si>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</si>
  <si>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</si>
  <si>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</si>
  <si>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</si>
  <si>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</si>
  <si>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</si>
  <si>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</si>
  <si>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</si>
  <si>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</si>
  <si>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</si>
  <si>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</si>
  <si>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</si>
  <si>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</si>
  <si>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</si>
  <si>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</si>
  <si>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</si>
  <si>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</si>
  <si>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</si>
  <si>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</si>
  <si>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</si>
  <si>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</si>
  <si>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</si>
  <si>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</si>
  <si>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</si>
  <si>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</si>
  <si>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</si>
  <si>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</si>
  <si>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</si>
  <si>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</si>
  <si>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</si>
  <si>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</si>
  <si>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</si>
  <si>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</si>
  <si>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</si>
  <si>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</si>
  <si>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</si>
  <si>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</si>
  <si>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</si>
  <si>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</si>
  <si>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</si>
  <si>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</si>
  <si>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</si>
  <si>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</si>
  <si>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</si>
  <si>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</si>
  <si>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</si>
  <si>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</si>
  <si>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</si>
  <si>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</si>
  <si>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</si>
  <si>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</si>
  <si>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</si>
  <si>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</si>
  <si>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</si>
  <si>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</si>
  <si>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</si>
  <si>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</si>
  <si>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</si>
  <si>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</si>
  <si>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</si>
  <si>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</si>
  <si>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</si>
  <si>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</si>
  <si>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</si>
  <si>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</si>
  <si>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</si>
  <si>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</si>
  <si>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</si>
  <si>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</si>
  <si>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</si>
  <si>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</si>
  <si>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</si>
  <si>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</si>
  <si>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</si>
  <si>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</si>
  <si>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</si>
  <si>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</si>
  <si>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</si>
  <si>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</si>
  <si>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</si>
  <si>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</si>
  <si>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</si>
  <si>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</si>
  <si>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</si>
  <si>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</si>
  <si>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</si>
  <si>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</si>
  <si>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</si>
  <si>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</si>
  <si>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</si>
  <si>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</si>
  <si>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</si>
  <si>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</si>
  <si>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</si>
  <si>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</si>
  <si>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</si>
  <si>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</si>
  <si>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</si>
  <si>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</si>
  <si>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</si>
  <si>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</si>
  <si>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</si>
  <si>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</si>
  <si>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</si>
  <si>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</si>
  <si>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</si>
  <si>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</si>
  <si>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</si>
  <si>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</si>
  <si>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</si>
  <si>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</si>
  <si>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</si>
  <si>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</si>
  <si>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</si>
  <si>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</si>
  <si>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</si>
  <si>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</si>
  <si>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</si>
  <si>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</si>
  <si>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</si>
  <si>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</si>
  <si>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</si>
  <si>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</si>
  <si>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</si>
  <si>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</si>
  <si>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</si>
  <si>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</si>
  <si>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</si>
  <si>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</si>
  <si>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</si>
  <si>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</si>
  <si>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</si>
  <si>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</si>
  <si>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</si>
  <si>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</si>
  <si>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</si>
  <si>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</si>
  <si>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</si>
  <si>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</si>
  <si>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</si>
  <si>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</si>
  <si>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</si>
  <si>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</si>
  <si>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</si>
  <si>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</si>
  <si>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</si>
  <si>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</si>
  <si>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</si>
  <si>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</si>
  <si>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</si>
  <si>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</si>
  <si>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</si>
  <si>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</si>
  <si>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</si>
  <si>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</si>
  <si>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</si>
  <si>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</si>
  <si>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</si>
  <si>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</si>
  <si>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</si>
  <si>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</si>
  <si>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</si>
  <si>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</si>
  <si>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</si>
  <si>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</si>
  <si>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</si>
  <si>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</si>
  <si>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</si>
  <si>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</si>
  <si>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</si>
  <si>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</si>
  <si>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</si>
  <si>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</si>
  <si>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</si>
  <si>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</si>
  <si>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</si>
  <si>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</si>
  <si>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</si>
  <si>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</si>
  <si>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</si>
  <si>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</si>
  <si>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</si>
  <si>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</si>
  <si>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</si>
  <si>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</si>
  <si>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</si>
  <si>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</si>
  <si>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</si>
  <si>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</si>
  <si>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</si>
  <si>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</si>
  <si>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</si>
  <si>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</si>
  <si>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</si>
  <si>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</si>
  <si>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</si>
  <si>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</si>
  <si>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</si>
  <si>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</si>
  <si>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</si>
  <si>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</si>
  <si>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</si>
  <si>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</si>
  <si>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</si>
  <si>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</si>
  <si>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</si>
  <si>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</si>
  <si>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</si>
  <si>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</si>
  <si>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</si>
  <si>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</si>
  <si>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</si>
  <si>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</si>
  <si>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</si>
  <si>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</si>
  <si>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</si>
  <si>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</si>
  <si>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</si>
  <si>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</si>
  <si>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</si>
  <si>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</si>
  <si>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</si>
  <si>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</si>
  <si>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</si>
  <si>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</si>
  <si>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</si>
  <si>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</si>
  <si>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</si>
  <si>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</si>
  <si>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</si>
  <si>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</si>
  <si>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</si>
  <si>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</si>
  <si>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</si>
  <si>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</si>
  <si>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</si>
  <si>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</si>
  <si>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</si>
  <si>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</si>
  <si>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</si>
  <si>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</si>
  <si>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</si>
  <si>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</si>
  <si>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</si>
  <si>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</si>
  <si>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</si>
  <si>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</si>
  <si>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</si>
  <si>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</si>
  <si>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</si>
  <si>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</si>
  <si>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</si>
  <si>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</si>
  <si>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</si>
  <si>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</si>
  <si>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</si>
  <si>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</si>
  <si>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</si>
  <si>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</si>
  <si>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</si>
  <si>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</si>
  <si>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</si>
  <si>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</si>
  <si>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</si>
  <si>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</si>
  <si>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</si>
  <si>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</si>
  <si>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</si>
  <si>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</si>
  <si>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</si>
  <si>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</si>
  <si>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</si>
  <si>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</si>
  <si>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</si>
  <si>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</si>
  <si>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</si>
  <si>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</si>
  <si>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</si>
  <si>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</si>
  <si>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</si>
  <si>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</si>
  <si>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</si>
  <si>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</si>
  <si>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</si>
  <si>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</si>
  <si>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</si>
  <si>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</si>
  <si>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</si>
  <si>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</si>
  <si>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</si>
  <si>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</si>
  <si>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</si>
  <si>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</si>
  <si>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</si>
  <si>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</si>
  <si>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</si>
  <si>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</si>
  <si>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</si>
  <si>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</si>
  <si>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</si>
  <si>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</si>
  <si>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</si>
  <si>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</si>
  <si>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</si>
  <si>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</si>
  <si>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</si>
  <si>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</si>
  <si>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</si>
  <si>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</si>
  <si>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</si>
  <si>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</si>
  <si>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</si>
  <si>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</si>
  <si>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</si>
  <si>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</si>
  <si>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</si>
  <si>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</si>
  <si>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</si>
  <si>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</si>
  <si>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</si>
  <si>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</si>
  <si>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</si>
  <si>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</si>
  <si>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</si>
  <si>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</si>
  <si>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</si>
  <si>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</si>
  <si>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</si>
  <si>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</si>
  <si>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</si>
  <si>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</si>
  <si>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</si>
  <si>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</si>
  <si>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</si>
  <si>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</si>
  <si>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</si>
  <si>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</si>
  <si>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</si>
  <si>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</si>
  <si>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</si>
  <si>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</si>
  <si>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</si>
  <si>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</si>
  <si>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</si>
  <si>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</si>
  <si>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</si>
  <si>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</si>
  <si>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</si>
  <si>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</si>
  <si>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</si>
  <si>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</si>
  <si>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</si>
  <si>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</si>
  <si>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</si>
  <si>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</si>
  <si>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</si>
  <si>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</si>
  <si>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</si>
  <si>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</si>
  <si>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</si>
  <si>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</si>
  <si>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</si>
  <si>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</si>
  <si>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</si>
  <si>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</si>
  <si>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</si>
  <si>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</si>
  <si>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</si>
  <si>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</si>
  <si>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</si>
  <si>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</si>
  <si>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</si>
  <si>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</si>
  <si>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</si>
  <si>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</si>
  <si>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</si>
  <si>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</si>
  <si>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</si>
  <si>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</si>
  <si>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</si>
  <si>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</si>
  <si>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</si>
  <si>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</si>
  <si>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</si>
  <si>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</si>
  <si>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</si>
  <si>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</si>
  <si>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</si>
  <si>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</si>
  <si>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</si>
  <si>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</si>
  <si>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</si>
  <si>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</si>
  <si>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</si>
  <si>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</si>
  <si>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</si>
  <si>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</si>
  <si>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</si>
  <si>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</si>
  <si>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</si>
  <si>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</si>
  <si>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</si>
  <si>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</si>
  <si>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</si>
  <si>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</si>
  <si>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</si>
  <si>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</si>
  <si>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</si>
  <si>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</si>
  <si>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</si>
  <si>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</si>
  <si>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</si>
  <si>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</si>
  <si>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</si>
  <si>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</si>
  <si>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</si>
  <si>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</si>
  <si>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</si>
  <si>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</si>
  <si>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</si>
  <si>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</si>
  <si>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</si>
  <si>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</si>
  <si>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</si>
  <si>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</si>
  <si>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</si>
  <si>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</si>
  <si>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</si>
  <si>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</si>
  <si>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</si>
  <si>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</si>
  <si>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</si>
  <si>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</si>
  <si>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</si>
  <si>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</si>
  <si>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</si>
  <si>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</si>
  <si>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</si>
  <si>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</si>
  <si>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</si>
  <si>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</si>
  <si>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</si>
  <si>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</si>
  <si>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</si>
  <si>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</si>
  <si>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</si>
  <si>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</si>
  <si>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</si>
  <si>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</si>
  <si>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</si>
  <si>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</si>
  <si>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</si>
  <si>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</si>
  <si>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</si>
  <si>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</si>
  <si>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</si>
  <si>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</si>
  <si>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</si>
  <si>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</si>
  <si>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</si>
  <si>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</si>
  <si>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</si>
  <si>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</si>
  <si>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</si>
  <si>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</si>
  <si>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</si>
  <si>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</si>
  <si>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</si>
  <si>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</si>
  <si>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</si>
  <si>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</si>
  <si>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</si>
  <si>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</si>
  <si>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</si>
  <si>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</si>
  <si>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</si>
  <si>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</si>
  <si>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</si>
  <si>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</si>
  <si>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</si>
  <si>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</si>
  <si>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</si>
  <si>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</si>
  <si>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</si>
  <si>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</si>
  <si>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</si>
  <si>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</si>
  <si>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</si>
  <si>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</si>
  <si>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</si>
  <si>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</si>
  <si>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</si>
  <si>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</si>
  <si>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</si>
  <si>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</si>
  <si>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</si>
  <si>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</si>
  <si>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</si>
  <si>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</si>
  <si>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</si>
  <si>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</si>
  <si>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</si>
  <si>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</si>
  <si>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</si>
  <si>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</si>
  <si>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</si>
  <si>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</si>
  <si>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</si>
  <si>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</si>
  <si>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</si>
  <si>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</si>
  <si>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</si>
  <si>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</si>
  <si>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</si>
  <si>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</si>
  <si>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</si>
  <si>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</si>
  <si>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</si>
  <si>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</si>
  <si>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</si>
  <si>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</si>
  <si>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</si>
  <si>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</si>
  <si>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</si>
  <si>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</si>
  <si>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</si>
  <si>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</si>
  <si>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</si>
  <si>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</si>
  <si>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</si>
  <si>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</si>
  <si>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</si>
  <si>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</si>
  <si>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</si>
  <si>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</si>
  <si>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</si>
  <si>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</si>
  <si>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</si>
  <si>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</si>
  <si>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</si>
  <si>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</si>
  <si>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</si>
  <si>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</si>
  <si>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</si>
  <si>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</si>
  <si>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</si>
  <si>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</si>
  <si>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</si>
  <si>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</si>
  <si>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</si>
  <si>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</si>
  <si>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</si>
  <si>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</si>
  <si>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</si>
  <si>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</si>
  <si>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</si>
  <si>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</si>
  <si>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</si>
  <si>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</si>
  <si>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</si>
  <si>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</si>
  <si>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</si>
  <si>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</si>
  <si>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</si>
  <si>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</si>
  <si>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</si>
  <si>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</si>
  <si>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</si>
  <si>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</si>
  <si>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</si>
  <si>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</si>
  <si>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</si>
  <si>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</si>
  <si>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</si>
  <si>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</si>
  <si>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</si>
  <si>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</si>
  <si>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</si>
  <si>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</si>
  <si>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</si>
  <si>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</si>
  <si>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</si>
  <si>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</si>
  <si>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</si>
  <si>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</si>
  <si>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</si>
  <si>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</si>
  <si>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</si>
  <si>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</si>
  <si>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</si>
  <si>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</si>
  <si>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</si>
  <si>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</si>
  <si>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</si>
  <si>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</si>
  <si>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</si>
  <si>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</si>
  <si>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</si>
  <si>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</si>
  <si>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</si>
  <si>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</si>
  <si>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</si>
  <si>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</si>
  <si>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</si>
  <si>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</si>
  <si>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</si>
  <si>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</si>
  <si>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</si>
  <si>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</si>
  <si>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</si>
  <si>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</si>
  <si>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</si>
  <si>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</si>
  <si>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</si>
  <si>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</si>
  <si>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</si>
  <si>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</si>
  <si>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</si>
  <si>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</si>
  <si>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</si>
  <si>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</si>
  <si>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</si>
  <si>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</si>
  <si>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</si>
  <si>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</si>
  <si>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</si>
  <si>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</si>
  <si>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</si>
  <si>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</si>
  <si>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</si>
  <si>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</si>
  <si>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</si>
  <si>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</si>
  <si>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</si>
  <si>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</si>
  <si>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</si>
  <si>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</si>
  <si>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</si>
  <si>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</si>
  <si>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</si>
  <si>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</si>
  <si>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</si>
  <si>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</si>
  <si>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</si>
  <si>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</si>
  <si>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</si>
  <si>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</si>
  <si>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</si>
  <si>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</si>
  <si>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</si>
  <si>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</si>
  <si>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</si>
  <si>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</si>
  <si>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</si>
  <si>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</si>
  <si>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</si>
  <si>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</si>
  <si>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</si>
  <si>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</si>
  <si>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</si>
  <si>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</si>
  <si>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</si>
  <si>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</si>
  <si>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</si>
  <si>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</si>
  <si>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</si>
  <si>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</si>
  <si>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</si>
  <si>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</si>
  <si>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</si>
  <si>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</si>
  <si>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</si>
  <si>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</si>
  <si>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</si>
  <si>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</si>
  <si>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</si>
  <si>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</si>
  <si>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</si>
  <si>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</si>
  <si>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</si>
  <si>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</si>
  <si>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</si>
  <si>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</si>
  <si>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</si>
  <si>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</si>
  <si>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</si>
  <si>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</si>
  <si>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</si>
  <si>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</si>
  <si>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</si>
  <si>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</si>
  <si>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</si>
  <si>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</si>
  <si>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</si>
  <si>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</si>
  <si>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</si>
  <si>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</si>
  <si>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</si>
  <si>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</si>
  <si>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</si>
  <si>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</si>
  <si>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</si>
  <si>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</si>
  <si>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</si>
  <si>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</si>
  <si>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</si>
  <si>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</si>
  <si>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</si>
  <si>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</si>
  <si>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</si>
  <si>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</si>
  <si>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</si>
  <si>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</si>
  <si>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</si>
  <si>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</si>
  <si>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</si>
  <si>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</si>
  <si>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</si>
  <si>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</si>
  <si>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</si>
  <si>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</si>
  <si>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</si>
  <si>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</si>
  <si>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</si>
  <si>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</si>
  <si>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</si>
  <si>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</si>
  <si>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</si>
  <si>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</si>
  <si>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</si>
  <si>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</si>
  <si>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</si>
  <si>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</si>
  <si>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</si>
  <si>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</si>
  <si>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</si>
  <si>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</si>
  <si>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</si>
  <si>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</si>
  <si>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</si>
  <si>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</si>
  <si>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</si>
  <si>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</si>
  <si>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</si>
  <si>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</si>
  <si>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</si>
  <si>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</si>
  <si>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</si>
  <si>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</si>
  <si>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</si>
  <si>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</si>
  <si>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</si>
  <si>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</si>
  <si>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</si>
  <si>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</si>
  <si>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</si>
  <si>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</si>
  <si>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</si>
  <si>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</si>
  <si>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</si>
  <si>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</si>
  <si>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</si>
  <si>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</si>
  <si>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</si>
  <si>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</si>
  <si>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</si>
  <si>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</si>
  <si>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</si>
  <si>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</si>
  <si>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</si>
  <si>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</si>
  <si>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</si>
  <si>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</si>
  <si>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</si>
  <si>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</si>
  <si>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</si>
  <si>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</si>
  <si>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</si>
  <si>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</si>
  <si>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</si>
  <si>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</si>
  <si>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</si>
  <si>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</si>
  <si>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</si>
  <si>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</si>
  <si>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</si>
  <si>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</si>
  <si>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</si>
  <si>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</si>
  <si>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</si>
  <si>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</si>
  <si>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</si>
  <si>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</si>
  <si>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</si>
  <si>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</si>
  <si>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</si>
  <si>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</si>
  <si>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</si>
  <si>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</si>
  <si>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</si>
  <si>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</si>
  <si>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</si>
  <si>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</si>
  <si>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</si>
  <si>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</si>
  <si>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</si>
  <si>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</si>
  <si>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</si>
  <si>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</si>
  <si>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</si>
  <si>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</si>
  <si>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</si>
  <si>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</si>
  <si>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</si>
  <si>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</si>
  <si>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</si>
  <si>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</si>
  <si>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</si>
  <si>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</si>
  <si>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</si>
  <si>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</si>
  <si>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</si>
  <si>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</si>
  <si>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</si>
  <si>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</si>
  <si>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</si>
  <si>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</si>
  <si>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</si>
  <si>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</si>
  <si>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</si>
  <si>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</si>
  <si>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</si>
  <si>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</si>
  <si>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</si>
  <si>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</si>
  <si>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</si>
  <si>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</si>
  <si>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</si>
  <si>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</si>
  <si>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</si>
  <si>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</si>
  <si>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</si>
  <si>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</si>
  <si>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</si>
  <si>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</si>
  <si>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</si>
  <si>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</si>
  <si>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</si>
  <si>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</si>
  <si>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</si>
  <si>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</si>
  <si>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</si>
  <si>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</si>
  <si>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</si>
  <si>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</si>
  <si>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</si>
  <si>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</si>
  <si>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</si>
  <si>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</si>
  <si>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</si>
  <si>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</si>
  <si>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</si>
  <si>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</si>
  <si>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</si>
  <si>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</si>
  <si>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</si>
  <si>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</si>
  <si>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</si>
  <si>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</si>
  <si>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</si>
  <si>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</si>
  <si>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</si>
  <si>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</si>
  <si>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</si>
  <si>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</si>
  <si>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</si>
  <si>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</si>
  <si>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</si>
  <si>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</si>
  <si>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</si>
  <si>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</si>
  <si>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</si>
  <si>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</si>
  <si>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</si>
  <si>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</si>
  <si>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</si>
  <si>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</si>
  <si>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</si>
  <si>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</si>
  <si>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</si>
  <si>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</si>
  <si>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</si>
  <si>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</si>
  <si>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</si>
  <si>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</si>
  <si>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</si>
  <si>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</si>
  <si>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</si>
  <si>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</si>
  <si>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</si>
  <si>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</si>
  <si>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</si>
  <si>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</si>
  <si>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</si>
  <si>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</si>
  <si>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</si>
  <si>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</si>
  <si>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</si>
  <si>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</si>
  <si>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</si>
  <si>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</si>
  <si>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</si>
  <si>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</si>
  <si>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</si>
  <si>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</si>
  <si>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</si>
  <si>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</si>
  <si>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</si>
  <si>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</si>
  <si>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</si>
  <si>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</si>
  <si>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</si>
  <si>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</si>
  <si>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</si>
  <si>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</si>
  <si>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</si>
  <si>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</si>
  <si>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</si>
  <si>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</si>
  <si>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</si>
  <si>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</si>
  <si>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</si>
  <si>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</si>
  <si>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</si>
  <si>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</si>
  <si>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</si>
  <si>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</si>
  <si>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</si>
  <si>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</si>
  <si>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</si>
  <si>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</si>
  <si>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</si>
  <si>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</si>
  <si>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</si>
  <si>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</si>
  <si>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</si>
  <si>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</si>
  <si>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</si>
  <si>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</si>
  <si>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</si>
  <si>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</si>
  <si>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</si>
  <si>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</si>
  <si>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</si>
  <si>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</si>
  <si>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</si>
  <si>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</si>
  <si>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</si>
  <si>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</si>
  <si>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</si>
  <si>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</si>
  <si>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</si>
  <si>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</si>
  <si>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</si>
  <si>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</si>
  <si>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</si>
  <si>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</si>
  <si>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</si>
  <si>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</si>
  <si>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</si>
  <si>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</si>
  <si>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</si>
  <si>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</si>
  <si>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</si>
  <si>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</si>
  <si>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</si>
  <si>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</si>
  <si>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</si>
  <si>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</si>
  <si>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</si>
  <si>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</si>
  <si>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</si>
  <si>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</si>
  <si>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</si>
  <si>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</si>
  <si>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</si>
  <si>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</si>
  <si>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</si>
  <si>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</si>
  <si>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</si>
  <si>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</si>
  <si>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</si>
  <si>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</si>
  <si>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</si>
  <si>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</si>
  <si>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</si>
  <si>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</si>
  <si>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</si>
  <si>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</si>
  <si>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</si>
  <si>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</si>
  <si>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</si>
  <si>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</si>
  <si>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</si>
  <si>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</si>
  <si>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</si>
  <si>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</si>
  <si>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</si>
  <si>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</si>
  <si>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</si>
  <si>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</si>
  <si>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</si>
  <si>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</si>
  <si>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</si>
  <si>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</si>
  <si>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</si>
  <si>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</si>
  <si>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</si>
  <si>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</si>
  <si>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</si>
  <si>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</si>
  <si>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</si>
  <si>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</si>
  <si>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</si>
  <si>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</si>
  <si>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</si>
  <si>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</si>
  <si>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</si>
  <si>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</si>
  <si>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</si>
  <si>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</si>
  <si>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</si>
  <si>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</si>
  <si>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</si>
  <si>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</si>
  <si>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</si>
  <si>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</si>
  <si>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</si>
  <si>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</si>
  <si>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</si>
  <si>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</si>
  <si>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</si>
  <si>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</si>
  <si>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</si>
  <si>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</si>
  <si>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</si>
  <si>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</si>
  <si>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</si>
  <si>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</si>
  <si>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</si>
  <si>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</si>
  <si>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</si>
  <si>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</si>
  <si>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</si>
  <si>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</si>
  <si>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</si>
  <si>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</si>
  <si>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</si>
  <si>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</si>
  <si>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</si>
  <si>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</si>
  <si>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</si>
  <si>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</si>
  <si>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</si>
  <si>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</si>
  <si>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</si>
  <si>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</si>
  <si>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</si>
  <si>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</si>
  <si>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</si>
  <si>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</si>
  <si>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</si>
  <si>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</si>
  <si>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</si>
  <si>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</si>
  <si>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</si>
  <si>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</si>
  <si>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</si>
  <si>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</si>
  <si>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</si>
  <si>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</si>
  <si>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</si>
  <si>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</si>
  <si>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</si>
  <si>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</si>
  <si>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</si>
  <si>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</si>
  <si>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</si>
  <si>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</si>
  <si>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</si>
  <si>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</si>
  <si>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</si>
  <si>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</si>
  <si>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</si>
  <si>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</si>
  <si>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</si>
  <si>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</si>
  <si>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</si>
  <si>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</si>
  <si>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</si>
  <si>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</si>
  <si>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</si>
  <si>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</si>
  <si>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</si>
  <si>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</si>
  <si>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</si>
  <si>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</si>
  <si>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</si>
  <si>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</si>
  <si>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</si>
  <si>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</si>
  <si>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</si>
  <si>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</si>
  <si>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</si>
  <si>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</si>
  <si>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</si>
  <si>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</si>
  <si>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</si>
  <si>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</si>
  <si>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</si>
  <si>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</si>
  <si>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</si>
  <si>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</si>
  <si>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</si>
  <si>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</si>
  <si>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</si>
  <si>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</si>
  <si>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</si>
  <si>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</si>
  <si>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</si>
  <si>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</si>
  <si>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</si>
  <si>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</si>
  <si>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</si>
  <si>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</si>
  <si>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</si>
  <si>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</si>
  <si>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</si>
  <si>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</si>
  <si>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</si>
  <si>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</si>
  <si>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</si>
  <si>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</si>
  <si>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</si>
  <si>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</si>
  <si>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</si>
  <si>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</si>
  <si>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</si>
  <si>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</si>
  <si>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</si>
  <si>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</si>
  <si>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</si>
  <si>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</si>
  <si>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</si>
  <si>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</si>
  <si>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</si>
  <si>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</si>
  <si>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</si>
  <si>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</si>
  <si>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</si>
  <si>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</si>
  <si>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</si>
  <si>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</si>
  <si>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</si>
  <si>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</si>
  <si>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</si>
  <si>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</si>
  <si>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</si>
  <si>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</si>
  <si>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</si>
  <si>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</si>
  <si>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</si>
  <si>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</si>
  <si>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</si>
  <si>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</si>
  <si>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</si>
  <si>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</si>
  <si>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</si>
  <si>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</si>
  <si>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</si>
  <si>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</si>
  <si>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</si>
  <si>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</si>
  <si>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</si>
  <si>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</si>
  <si>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</si>
  <si>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</si>
  <si>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</si>
  <si>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</si>
  <si>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</si>
  <si>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</si>
  <si>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</si>
  <si>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</si>
  <si>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</si>
  <si>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</si>
  <si>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</si>
  <si>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</si>
  <si>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</si>
  <si>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</si>
  <si>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</si>
  <si>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</si>
  <si>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</si>
  <si>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</si>
  <si>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</si>
  <si>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</si>
  <si>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</si>
  <si>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</si>
  <si>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</si>
  <si>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</si>
  <si>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</si>
  <si>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</si>
  <si>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</si>
  <si>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</si>
  <si>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</si>
  <si>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</si>
  <si>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</si>
  <si>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</si>
  <si>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</si>
  <si>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</si>
  <si>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</si>
  <si>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</si>
  <si>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</si>
  <si>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</si>
  <si>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</si>
  <si>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</si>
  <si>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</si>
  <si>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</si>
  <si>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</si>
  <si>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</si>
  <si>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</si>
  <si>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</si>
  <si>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</si>
  <si>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</si>
  <si>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</si>
  <si>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</si>
  <si>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</si>
  <si>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</si>
  <si>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</si>
  <si>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</si>
  <si>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</si>
  <si>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</si>
  <si>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</si>
  <si>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</si>
  <si>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</si>
  <si>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</si>
  <si>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</si>
  <si>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</si>
  <si>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</si>
  <si>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</si>
  <si>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</si>
  <si>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</si>
  <si>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</si>
  <si>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</si>
  <si>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</si>
  <si>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</si>
  <si>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</si>
  <si>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</si>
  <si>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</si>
  <si>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</si>
  <si>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</si>
  <si>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</si>
  <si>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</si>
  <si>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</si>
  <si>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</si>
  <si>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</si>
  <si>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</si>
  <si>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</si>
  <si>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</si>
  <si>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</si>
  <si>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</si>
  <si>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</si>
  <si>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</si>
  <si>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</si>
  <si>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</si>
  <si>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</si>
  <si>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</si>
  <si>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</si>
  <si>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</si>
  <si>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</si>
  <si>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</si>
  <si>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</si>
  <si>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</si>
  <si>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</si>
  <si>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</si>
  <si>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</si>
  <si>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</si>
  <si>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</si>
  <si>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</si>
  <si>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</si>
  <si>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</si>
  <si>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</si>
  <si>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</si>
  <si>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</si>
  <si>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</si>
  <si>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</si>
  <si>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</si>
  <si>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</si>
  <si>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</si>
  <si>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</si>
  <si>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</si>
  <si>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</si>
  <si>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</si>
  <si>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</si>
  <si>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</si>
  <si>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</si>
  <si>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</si>
  <si>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</si>
  <si>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</si>
  <si>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</si>
  <si>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</si>
  <si>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</si>
  <si>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</si>
  <si>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</si>
  <si>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</si>
  <si>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</si>
  <si>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</si>
  <si>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</si>
  <si>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</si>
  <si>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</si>
  <si>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</si>
  <si>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</si>
  <si>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</si>
  <si>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</si>
  <si>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</si>
  <si>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</si>
  <si>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</si>
  <si>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</si>
  <si>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</si>
  <si>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</si>
  <si>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</si>
  <si>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</si>
  <si>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</si>
  <si>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</si>
  <si>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</si>
  <si>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</si>
  <si>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</si>
  <si>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</si>
  <si>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</si>
  <si>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</si>
  <si>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</si>
  <si>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</si>
  <si>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</si>
  <si>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</si>
  <si>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</si>
  <si>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</si>
  <si>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</si>
  <si>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</si>
  <si>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</si>
  <si>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</si>
  <si>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</si>
  <si>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</si>
  <si>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</si>
  <si>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</si>
  <si>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</si>
  <si>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</si>
  <si>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</si>
  <si>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</si>
  <si>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</si>
  <si>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</si>
  <si>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</si>
  <si>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</si>
  <si>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</si>
  <si>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</si>
  <si>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</si>
  <si>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</si>
  <si>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</si>
  <si>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</si>
  <si>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</si>
  <si>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</si>
  <si>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</si>
  <si>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</si>
  <si>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</si>
  <si>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</si>
  <si>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</si>
  <si>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</si>
  <si>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</si>
  <si>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</si>
  <si>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</si>
  <si>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</si>
  <si>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</si>
  <si>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</si>
  <si>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</si>
  <si>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</si>
  <si>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</si>
  <si>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</si>
  <si>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</si>
  <si>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</si>
  <si>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</si>
  <si>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</si>
  <si>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</si>
  <si>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</si>
  <si>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</si>
  <si>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</si>
  <si>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</si>
  <si>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</si>
  <si>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</si>
  <si>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</si>
  <si>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</si>
  <si>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</si>
  <si>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</si>
  <si>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</si>
  <si>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</si>
  <si>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</si>
  <si>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</si>
  <si>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</si>
  <si>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</si>
  <si>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</si>
  <si>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</si>
  <si>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</si>
  <si>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</si>
  <si>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</si>
  <si>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</si>
  <si>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</si>
  <si>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</si>
  <si>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</si>
  <si>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</si>
  <si>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</si>
  <si>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</si>
  <si>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</si>
  <si>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</si>
  <si>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</si>
  <si>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</si>
  <si>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</si>
  <si>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</si>
  <si>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</si>
  <si>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</si>
  <si>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</si>
  <si>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</si>
  <si>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</si>
  <si>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</si>
  <si>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</si>
  <si>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</si>
  <si>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</si>
  <si>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</si>
  <si>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</si>
  <si>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</si>
  <si>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</si>
  <si>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</si>
  <si>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</si>
  <si>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</si>
  <si>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</si>
  <si>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</si>
  <si>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</si>
  <si>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</si>
  <si>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</si>
  <si>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</si>
  <si>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</si>
  <si>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</si>
  <si>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</si>
  <si>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</si>
  <si>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</si>
  <si>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</si>
  <si>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</si>
  <si>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</si>
  <si>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</si>
  <si>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</si>
  <si>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</si>
  <si>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</si>
  <si>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</si>
  <si>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</si>
  <si>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</si>
  <si>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</si>
  <si>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</si>
  <si>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</si>
  <si>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</si>
  <si>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</si>
  <si>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</si>
  <si>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</si>
  <si>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</si>
  <si>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</si>
  <si>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</si>
  <si>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</si>
  <si>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</si>
  <si>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</si>
  <si>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</si>
  <si>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</si>
  <si>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</si>
  <si>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</si>
  <si>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</si>
  <si>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</si>
  <si>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</si>
  <si>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</si>
  <si>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</si>
  <si>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</si>
  <si>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</si>
  <si>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</si>
  <si>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</si>
  <si>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</si>
  <si>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</si>
  <si>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</si>
  <si>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</si>
  <si>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</si>
  <si>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</si>
  <si>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</si>
  <si>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</si>
  <si>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</si>
  <si>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</si>
  <si>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</si>
  <si>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</si>
  <si>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</si>
  <si>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</si>
  <si>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</si>
  <si>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</si>
  <si>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</si>
  <si>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</si>
  <si>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</si>
  <si>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</si>
  <si>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</si>
  <si>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</si>
  <si>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</si>
  <si>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</si>
  <si>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</si>
  <si>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</si>
  <si>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</si>
  <si>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</si>
  <si>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</si>
  <si>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</si>
  <si>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</si>
  <si>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</si>
  <si>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</si>
  <si>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</si>
  <si>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</si>
  <si>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</si>
  <si>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</si>
  <si>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</si>
  <si>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</si>
  <si>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</si>
  <si>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</si>
  <si>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</si>
  <si>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</si>
  <si>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</si>
  <si>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</si>
  <si>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</si>
  <si>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</si>
  <si>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</si>
  <si>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</si>
  <si>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</si>
  <si>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</si>
  <si>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</si>
  <si>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</si>
  <si>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</si>
  <si>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</si>
  <si>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</si>
  <si>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</si>
  <si>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</si>
  <si>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</si>
  <si>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</si>
  <si>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</si>
  <si>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</si>
  <si>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</si>
  <si>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</si>
  <si>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</si>
  <si>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</si>
  <si>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</si>
  <si>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</si>
  <si>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</si>
  <si>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</si>
  <si>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</si>
  <si>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</si>
  <si>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</si>
  <si>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</si>
  <si>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</si>
  <si>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</si>
  <si>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</si>
  <si>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</si>
  <si>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</si>
  <si>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</si>
  <si>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</si>
  <si>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</si>
  <si>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</si>
  <si>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</si>
  <si>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</si>
  <si>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</si>
  <si>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</si>
  <si>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</si>
  <si>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</si>
  <si>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</si>
  <si>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</si>
  <si>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</si>
  <si>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</si>
  <si>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</si>
  <si>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</si>
  <si>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</si>
  <si>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</si>
  <si>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</si>
  <si>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</si>
  <si>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</si>
  <si>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</si>
  <si>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</si>
  <si>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</si>
  <si>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</si>
  <si>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</si>
  <si>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</si>
  <si>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</si>
  <si>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</si>
  <si>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</si>
  <si>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</si>
  <si>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</si>
  <si>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</si>
  <si>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</si>
  <si>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</si>
  <si>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</si>
  <si>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</si>
  <si>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</si>
  <si>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</si>
  <si>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</si>
  <si>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</si>
  <si>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</si>
  <si>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</si>
  <si>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</si>
  <si>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</si>
  <si>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</si>
  <si>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</si>
  <si>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</si>
  <si>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</si>
  <si>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</si>
  <si>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</si>
  <si>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</si>
  <si>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</si>
  <si>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</si>
  <si>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</si>
  <si>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</si>
  <si>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</si>
  <si>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</si>
  <si>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</si>
  <si>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</si>
  <si>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</si>
  <si>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</si>
  <si>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</si>
  <si>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</si>
  <si>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</si>
  <si>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</si>
  <si>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</si>
  <si>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</si>
  <si>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</si>
  <si>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</si>
  <si>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</si>
  <si>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</si>
  <si>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</si>
  <si>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</si>
  <si>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</si>
  <si>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</si>
  <si>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</si>
  <si>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</si>
  <si>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</si>
  <si>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</si>
  <si>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</si>
  <si>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</si>
  <si>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</si>
  <si>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</si>
  <si>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</si>
  <si>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</si>
  <si>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</si>
  <si>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</si>
  <si>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</si>
  <si>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</si>
  <si>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</si>
  <si>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</si>
  <si>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</si>
  <si>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</si>
  <si>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</si>
  <si>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</si>
  <si>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</si>
  <si>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</si>
  <si>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</si>
  <si>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</si>
  <si>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</si>
  <si>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</si>
  <si>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</si>
  <si>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</si>
  <si>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</si>
  <si>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</si>
  <si>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</si>
  <si>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</si>
  <si>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</si>
  <si>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</si>
  <si>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</si>
  <si>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</si>
  <si>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</si>
  <si>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</si>
  <si>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</si>
  <si>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</si>
  <si>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</si>
  <si>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</si>
  <si>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</si>
  <si>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</si>
  <si>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</si>
  <si>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</si>
  <si>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</si>
  <si>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</si>
  <si>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</si>
  <si>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</si>
  <si>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</si>
  <si>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</si>
  <si>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</si>
  <si>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</si>
  <si>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</si>
  <si>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</si>
  <si>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</si>
  <si>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</si>
  <si>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</si>
  <si>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</si>
  <si>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</si>
  <si>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</si>
  <si>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</si>
  <si>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</si>
  <si>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</si>
  <si>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</si>
  <si>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</si>
  <si>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</si>
  <si>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</si>
  <si>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</si>
  <si>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</si>
  <si>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</si>
  <si>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</si>
  <si>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</si>
  <si>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</si>
  <si>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</si>
  <si>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</si>
  <si>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</si>
  <si>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</si>
  <si>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</si>
  <si>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</si>
  <si>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</si>
  <si>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</si>
  <si>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</si>
  <si>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</si>
  <si>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</si>
  <si>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</si>
  <si>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</si>
  <si>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</si>
  <si>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</si>
  <si>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</si>
  <si>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</si>
  <si>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</si>
  <si>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</si>
  <si>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</si>
  <si>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</si>
  <si>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</si>
  <si>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</si>
  <si>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</si>
  <si>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</si>
  <si>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</si>
  <si>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</si>
  <si>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</si>
  <si>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</si>
  <si>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</si>
  <si>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</si>
  <si>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</si>
  <si>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</si>
  <si>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</si>
  <si>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</si>
  <si>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</si>
  <si>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</si>
  <si>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</si>
  <si>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</si>
  <si>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</si>
  <si>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</si>
  <si>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</si>
  <si>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</si>
  <si>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</si>
  <si>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</si>
  <si>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</si>
  <si>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</si>
  <si>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</si>
  <si>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</si>
  <si>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</si>
  <si>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</si>
  <si>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</si>
  <si>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</si>
  <si>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</si>
  <si>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</si>
  <si>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</si>
  <si>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</si>
  <si>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</si>
  <si>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</si>
  <si>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</si>
  <si>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</si>
  <si>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</si>
  <si>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</si>
  <si>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</si>
  <si>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</si>
  <si>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</si>
  <si>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</si>
  <si>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</si>
  <si>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</si>
  <si>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</si>
  <si>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</si>
  <si>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</si>
  <si>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</si>
  <si>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</si>
  <si>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</si>
  <si>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</si>
  <si>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</si>
  <si>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</si>
  <si>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</si>
  <si>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</si>
  <si>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</si>
  <si>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</si>
  <si>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</si>
  <si>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</si>
  <si>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</si>
  <si>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</si>
  <si>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</si>
  <si>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</si>
  <si>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</si>
  <si>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</si>
  <si>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</si>
  <si>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</si>
  <si>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</si>
  <si>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</si>
  <si>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</si>
  <si>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</si>
  <si>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</si>
  <si>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</si>
  <si>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</si>
  <si>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</si>
  <si>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</si>
  <si>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</si>
  <si>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</si>
  <si>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</si>
  <si>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</si>
  <si>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</si>
  <si>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</si>
  <si>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</si>
  <si>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</si>
  <si>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</si>
  <si>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</si>
  <si>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</si>
  <si>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</si>
  <si>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</si>
  <si>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</si>
  <si>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</si>
  <si>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</si>
  <si>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</si>
  <si>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</si>
  <si>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</si>
  <si>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</si>
  <si>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</si>
  <si>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</si>
  <si>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</si>
  <si>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</si>
  <si>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</si>
  <si>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</si>
  <si>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</si>
  <si>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</si>
  <si>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</si>
  <si>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</si>
  <si>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</si>
  <si>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</si>
  <si>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</si>
  <si>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</si>
  <si>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</si>
  <si>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</si>
  <si>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</si>
  <si>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</si>
  <si>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</si>
  <si>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</si>
  <si>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</si>
  <si>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</si>
  <si>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</si>
  <si>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</si>
  <si>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</si>
  <si>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</si>
  <si>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</si>
  <si>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</si>
  <si>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</si>
  <si>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</si>
  <si>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</si>
  <si>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</si>
  <si>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</si>
  <si>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</si>
  <si>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</si>
  <si>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</si>
  <si>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</si>
  <si>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</si>
  <si>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</si>
  <si>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</si>
  <si>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</si>
  <si>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</si>
  <si>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</si>
  <si>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</si>
  <si>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</si>
  <si>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</si>
  <si>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</si>
  <si>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</si>
  <si>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</si>
  <si>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</si>
  <si>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</si>
  <si>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</si>
  <si>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</si>
  <si>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</si>
  <si>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</si>
  <si>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</si>
  <si>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</si>
  <si>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</si>
  <si>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</si>
  <si>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</si>
  <si>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</si>
  <si>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</si>
  <si>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</si>
  <si>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</si>
  <si>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</si>
  <si>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</si>
  <si>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</si>
  <si>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</si>
  <si>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</si>
  <si>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</si>
  <si>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</si>
  <si>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</si>
  <si>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</si>
  <si>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</si>
  <si>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</si>
  <si>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</si>
  <si>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</si>
  <si>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</si>
  <si>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</si>
  <si>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</si>
  <si>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</si>
  <si>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</si>
  <si>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</si>
  <si>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</si>
  <si>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</si>
  <si>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</si>
  <si>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</si>
  <si>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</si>
  <si>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</si>
  <si>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</si>
  <si>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</si>
  <si>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</si>
  <si>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</si>
  <si>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</si>
  <si>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</si>
  <si>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</si>
  <si>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</si>
  <si>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</si>
  <si>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</si>
  <si>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</si>
  <si>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</si>
  <si>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</si>
  <si>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</si>
  <si>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</si>
  <si>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</si>
  <si>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</si>
  <si>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</si>
  <si>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</si>
  <si>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</si>
  <si>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</si>
  <si>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</si>
  <si>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</si>
  <si>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</si>
  <si>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</si>
  <si>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</si>
  <si>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</si>
  <si>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</si>
  <si>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</si>
  <si>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</si>
  <si>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</si>
  <si>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</si>
  <si>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</si>
  <si>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</si>
  <si>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</si>
  <si>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</si>
  <si>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</si>
  <si>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</si>
  <si>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</si>
  <si>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</si>
  <si>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</si>
  <si>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</si>
  <si>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</si>
  <si>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</si>
  <si>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</si>
  <si>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</si>
  <si>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</si>
  <si>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</si>
  <si>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</si>
  <si>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</si>
  <si>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</si>
  <si>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</si>
  <si>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</si>
  <si>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</si>
  <si>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</si>
  <si>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</si>
  <si>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</si>
  <si>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</si>
  <si>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</si>
  <si>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</si>
  <si>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</si>
  <si>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</si>
  <si>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</si>
  <si>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</si>
  <si>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</si>
  <si>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</si>
  <si>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</si>
  <si>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</si>
  <si>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</si>
  <si>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</si>
  <si>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</si>
  <si>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</si>
  <si>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</si>
  <si>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</si>
  <si>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</si>
  <si>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</si>
  <si>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</si>
  <si>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</si>
  <si>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</si>
  <si>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</si>
  <si>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</si>
  <si>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</si>
  <si>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</si>
  <si>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</si>
  <si>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</si>
  <si>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</si>
  <si>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</si>
  <si>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</si>
  <si>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</si>
  <si>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</si>
  <si>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</si>
  <si>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</si>
  <si>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</si>
  <si>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</si>
  <si>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</si>
  <si>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</si>
  <si>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</si>
  <si>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</si>
  <si>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</si>
  <si>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</si>
  <si>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</si>
  <si>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</si>
  <si>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</si>
  <si>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</si>
  <si>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</si>
  <si>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</si>
  <si>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</si>
  <si>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</si>
  <si>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</si>
  <si>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</si>
  <si>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</si>
  <si>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</si>
  <si>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</si>
  <si>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</si>
  <si>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</si>
  <si>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</si>
  <si>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</si>
  <si>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</si>
  <si>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</si>
  <si>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</si>
  <si>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</si>
  <si>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</si>
  <si>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</si>
  <si>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</si>
  <si>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</si>
  <si>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</si>
  <si>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</si>
  <si>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</si>
  <si>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</si>
  <si>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</si>
  <si>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</si>
  <si>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</si>
  <si>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</si>
  <si>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</si>
  <si>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</si>
  <si>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</si>
  <si>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</si>
  <si>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</si>
  <si>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</si>
  <si>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</si>
  <si>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</si>
  <si>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</si>
  <si>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</si>
  <si>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</si>
  <si>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</si>
  <si>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</si>
  <si>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</si>
  <si>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</si>
  <si>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</si>
  <si>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</si>
  <si>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</si>
  <si>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</si>
  <si>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</si>
  <si>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</si>
  <si>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</si>
  <si>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</si>
  <si>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</si>
  <si>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</si>
  <si>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</si>
  <si>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</si>
  <si>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</si>
  <si>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</si>
  <si>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</si>
  <si>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</si>
  <si>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</si>
  <si>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</si>
  <si>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</si>
  <si>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</si>
  <si>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</si>
  <si>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</si>
  <si>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</si>
  <si>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</si>
  <si>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</si>
  <si>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</si>
  <si>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</si>
  <si>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</si>
  <si>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</si>
  <si>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</si>
  <si>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</si>
  <si>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</si>
  <si>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</si>
  <si>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</si>
  <si>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</si>
  <si>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</si>
  <si>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</si>
  <si>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</si>
  <si>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</si>
  <si>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</si>
  <si>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</si>
  <si>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</si>
  <si>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</si>
  <si>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</si>
  <si>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</si>
  <si>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</si>
  <si>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</si>
  <si>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</si>
  <si>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</si>
  <si>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</si>
  <si>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</si>
  <si>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</si>
  <si>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</si>
  <si>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</si>
  <si>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</si>
  <si>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</si>
  <si>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</si>
  <si>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</si>
  <si>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</si>
  <si>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</si>
  <si>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</si>
  <si>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</si>
  <si>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</si>
  <si>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</si>
  <si>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</si>
  <si>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</si>
  <si>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</si>
  <si>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</si>
  <si>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</si>
  <si>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</si>
  <si>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</si>
  <si>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</si>
  <si>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</si>
  <si>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</si>
  <si>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</si>
  <si>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</si>
  <si>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</si>
  <si>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</si>
  <si>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</si>
  <si>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</si>
  <si>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</si>
  <si>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</si>
  <si>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</si>
  <si>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</si>
  <si>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</si>
  <si>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</si>
  <si>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</si>
  <si>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</si>
  <si>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</si>
  <si>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</si>
  <si>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</si>
  <si>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</si>
  <si>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</si>
  <si>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</si>
  <si>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</si>
  <si>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</si>
  <si>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</si>
  <si>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</si>
  <si>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</si>
  <si>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</si>
  <si>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</si>
  <si>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</si>
  <si>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</si>
  <si>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</si>
  <si>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</si>
  <si>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</si>
  <si>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</si>
  <si>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</si>
  <si>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</si>
  <si>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</si>
  <si>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</si>
  <si>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</si>
  <si>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</si>
  <si>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</si>
  <si>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</si>
  <si>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</si>
  <si>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</si>
  <si>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</si>
  <si>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</si>
  <si>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</si>
  <si>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</si>
  <si>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</si>
  <si>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</si>
  <si>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</si>
  <si>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</si>
  <si>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</si>
  <si>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</si>
  <si>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</si>
  <si>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</si>
  <si>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</si>
  <si>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</si>
  <si>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</si>
  <si>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</si>
  <si>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</si>
  <si>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</si>
  <si>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</si>
  <si>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</si>
  <si>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</si>
  <si>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</si>
  <si>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</si>
  <si>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</si>
  <si>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</si>
  <si>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</si>
  <si>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</si>
  <si>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</si>
  <si>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</si>
  <si>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</si>
  <si>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</si>
  <si>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</si>
  <si>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</si>
  <si>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</si>
  <si>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</si>
  <si>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</si>
  <si>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</si>
  <si>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</si>
  <si>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</si>
  <si>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</si>
  <si>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</si>
  <si>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</si>
  <si>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</si>
  <si>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</si>
  <si>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</si>
  <si>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</si>
  <si>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</si>
  <si>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</si>
  <si>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</si>
  <si>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</si>
  <si>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</si>
  <si>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</si>
  <si>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</si>
  <si>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</si>
  <si>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</si>
  <si>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</si>
  <si>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</si>
  <si>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</si>
  <si>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</si>
  <si>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</si>
  <si>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</si>
  <si>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</si>
  <si>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</si>
  <si>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</si>
  <si>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</si>
  <si>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</si>
  <si>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</si>
  <si>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</si>
  <si>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</si>
  <si>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</si>
  <si>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</si>
  <si>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</si>
  <si>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</si>
  <si>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</si>
  <si>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</si>
  <si>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</si>
  <si>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</si>
  <si>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</si>
  <si>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</si>
  <si>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</si>
  <si>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</si>
  <si>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</si>
  <si>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</si>
  <si>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</si>
  <si>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</si>
  <si>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</si>
  <si>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</si>
  <si>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</si>
  <si>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</si>
  <si>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</si>
  <si>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</si>
  <si>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</si>
  <si>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</si>
  <si>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</si>
  <si>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</si>
  <si>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</si>
  <si>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</si>
  <si>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</si>
  <si>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</si>
  <si>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</si>
  <si>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</si>
  <si>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</si>
  <si>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</si>
  <si>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</si>
  <si>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</si>
  <si>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</si>
  <si>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</si>
  <si>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</si>
  <si>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</si>
  <si>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</si>
  <si>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</si>
  <si>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</si>
  <si>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</si>
  <si>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</si>
  <si>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</si>
  <si>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</si>
  <si>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</si>
  <si>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</si>
  <si>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</si>
  <si>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</si>
  <si>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</si>
  <si>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</si>
  <si>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</si>
  <si>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</si>
  <si>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</si>
  <si>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</si>
  <si>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</si>
  <si>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</si>
  <si>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</si>
  <si>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</si>
  <si>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</si>
  <si>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</si>
  <si>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</si>
  <si>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</si>
  <si>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</si>
  <si>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</si>
  <si>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</si>
  <si>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</si>
  <si>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</si>
  <si>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</si>
  <si>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</si>
  <si>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</si>
  <si>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</si>
  <si>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</si>
  <si>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</si>
  <si>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</si>
  <si>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</si>
  <si>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</si>
  <si>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</si>
  <si>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</si>
  <si>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</si>
  <si>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</si>
  <si>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</si>
  <si>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</si>
  <si>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</si>
  <si>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</si>
  <si>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</si>
  <si>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</si>
  <si>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</si>
  <si>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</si>
  <si>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</si>
  <si>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</si>
  <si>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</si>
  <si>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</si>
  <si>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</si>
  <si>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</si>
  <si>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</si>
  <si>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</si>
  <si>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</si>
  <si>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</si>
  <si>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</si>
  <si>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</si>
  <si>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</si>
  <si>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</si>
  <si>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</si>
  <si>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</si>
  <si>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</si>
  <si>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</si>
  <si>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</si>
  <si>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</si>
  <si>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</si>
  <si>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</si>
  <si>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</si>
  <si>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</si>
  <si>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</si>
  <si>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</si>
  <si>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</si>
  <si>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</si>
  <si>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</si>
  <si>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</si>
  <si>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</si>
  <si>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</si>
  <si>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</si>
  <si>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</si>
  <si>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</si>
  <si>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</si>
  <si>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</si>
  <si>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</si>
  <si>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</si>
  <si>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</si>
  <si>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</si>
  <si>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</si>
  <si>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</si>
  <si>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</si>
  <si>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</si>
  <si>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</si>
  <si>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</si>
  <si>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</si>
  <si>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</si>
  <si>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</si>
  <si>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</si>
  <si>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</si>
  <si>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</si>
  <si>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</si>
  <si>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</si>
  <si>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</si>
  <si>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</si>
  <si>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</si>
  <si>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</si>
  <si>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</si>
  <si>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</si>
  <si>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</si>
  <si>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</si>
  <si>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</si>
  <si>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</si>
  <si>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</si>
  <si>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</si>
  <si>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</si>
  <si>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</si>
  <si>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</si>
  <si>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</si>
  <si>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</si>
  <si>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</si>
  <si>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</si>
  <si>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</si>
  <si>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</si>
  <si>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</si>
  <si>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</si>
  <si>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</si>
  <si>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</si>
  <si>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</si>
  <si>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</si>
  <si>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</si>
  <si>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</si>
  <si>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</si>
  <si>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</si>
  <si>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</si>
  <si>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</si>
  <si>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</si>
  <si>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</si>
  <si>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</si>
  <si>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</si>
  <si>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</si>
  <si>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</si>
  <si>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</si>
  <si>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</si>
  <si>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</si>
  <si>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</si>
  <si>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</si>
  <si>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</si>
  <si>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</si>
  <si>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</si>
  <si>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</si>
  <si>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</si>
  <si>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</si>
  <si>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</si>
  <si>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</si>
  <si>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</si>
  <si>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</si>
  <si>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</si>
  <si>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</si>
  <si>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</si>
  <si>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</si>
  <si>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</si>
  <si>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</si>
  <si>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</si>
  <si>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</si>
  <si>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</si>
  <si>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</si>
  <si>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</si>
  <si>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</si>
  <si>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</si>
  <si>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</si>
  <si>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</si>
  <si>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</si>
  <si>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</si>
  <si>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</si>
  <si>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</si>
  <si>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</si>
  <si>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</si>
  <si>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</si>
  <si>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</si>
  <si>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</si>
  <si>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</si>
  <si>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</si>
  <si>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</si>
  <si>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</si>
  <si>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</si>
  <si>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</si>
  <si>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</si>
  <si>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</si>
  <si>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</si>
  <si>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</si>
  <si>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</si>
  <si>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</si>
  <si>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</si>
  <si>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</si>
  <si>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</si>
  <si>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</si>
  <si>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</si>
  <si>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</si>
  <si>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</si>
  <si>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</si>
  <si>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</si>
  <si>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</si>
  <si>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</si>
  <si>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</si>
  <si>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</si>
  <si>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</si>
  <si>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</si>
  <si>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</si>
  <si>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</si>
  <si>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</si>
  <si>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</si>
  <si>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</si>
  <si>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</si>
  <si>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</si>
  <si>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</si>
  <si>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</si>
  <si>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</si>
  <si>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</si>
  <si>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</si>
  <si>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</si>
  <si>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</si>
  <si>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</si>
  <si>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</si>
  <si>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</si>
  <si>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</si>
  <si>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</si>
  <si>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</si>
  <si>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</si>
  <si>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</si>
  <si>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</si>
  <si>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</si>
  <si>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</si>
  <si>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</si>
  <si>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</si>
  <si>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</si>
  <si>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</si>
  <si>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</si>
  <si>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</si>
  <si>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</si>
  <si>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</si>
  <si>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</si>
  <si>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</si>
  <si>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</si>
  <si>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</si>
  <si>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</si>
  <si>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</si>
  <si>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</si>
  <si>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</si>
  <si>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</si>
  <si>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</si>
  <si>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</si>
  <si>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</si>
  <si>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</si>
  <si>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</si>
  <si>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</si>
  <si>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</si>
  <si>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</si>
  <si>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</si>
  <si>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</si>
  <si>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</si>
  <si>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</si>
  <si>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</si>
  <si>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</si>
  <si>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</si>
  <si>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</si>
  <si>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</si>
  <si>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</si>
  <si>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</si>
  <si>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</si>
  <si>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</si>
  <si>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</si>
  <si>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</si>
  <si>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</si>
  <si>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</si>
  <si>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</si>
  <si>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</si>
  <si>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</si>
  <si>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</si>
  <si>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</si>
  <si>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</si>
  <si>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</si>
  <si>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</si>
  <si>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</si>
  <si>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</si>
  <si>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</si>
  <si>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</si>
  <si>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</si>
  <si>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</si>
  <si>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</si>
  <si>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</si>
  <si>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</si>
  <si>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</si>
  <si>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</si>
  <si>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</si>
  <si>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</si>
  <si>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</si>
  <si>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</si>
  <si>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</si>
  <si>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</si>
  <si>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</si>
  <si>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</si>
  <si>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</si>
  <si>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</si>
  <si>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</si>
  <si>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</si>
  <si>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</si>
  <si>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</si>
  <si>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</si>
  <si>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</si>
  <si>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</si>
  <si>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</si>
  <si>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</si>
  <si>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</si>
  <si>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</si>
  <si>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</si>
  <si>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</si>
  <si>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</si>
  <si>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</si>
  <si>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</si>
  <si>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</si>
  <si>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</si>
  <si>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</si>
  <si>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</si>
  <si>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</si>
  <si>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</si>
  <si>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</si>
  <si>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</si>
  <si>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</si>
  <si>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</si>
  <si>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</si>
  <si>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</si>
  <si>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</si>
  <si>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</si>
  <si>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</si>
  <si>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</si>
  <si>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</si>
  <si>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</si>
  <si>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</si>
  <si>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</si>
  <si>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</si>
  <si>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</si>
  <si>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</si>
  <si>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</si>
  <si>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</si>
  <si>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</si>
  <si>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</si>
  <si>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</si>
  <si>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</si>
  <si>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</si>
  <si>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</si>
  <si>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</si>
  <si>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</si>
  <si>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</si>
  <si>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</si>
  <si>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</si>
  <si>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</si>
  <si>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</si>
  <si>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</si>
  <si>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</si>
  <si>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</si>
  <si>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</si>
  <si>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</si>
  <si>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</si>
  <si>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</si>
  <si>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</si>
  <si>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</si>
  <si>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</si>
  <si>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</si>
  <si>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</si>
  <si>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</si>
  <si>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</si>
  <si>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</si>
  <si>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</si>
  <si>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</si>
  <si>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</si>
  <si>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</si>
  <si>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</si>
  <si>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</si>
  <si>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</si>
  <si>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</si>
  <si>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</si>
  <si>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</si>
  <si>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</si>
  <si>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</si>
  <si>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</si>
  <si>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</si>
  <si>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</si>
  <si>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</si>
  <si>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</si>
  <si>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</si>
  <si>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</si>
  <si>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</si>
  <si>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</si>
  <si>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</si>
  <si>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</si>
  <si>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</si>
  <si>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</si>
  <si>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</si>
  <si>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</si>
  <si>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</si>
  <si>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</si>
  <si>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</si>
  <si>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</si>
  <si>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</si>
  <si>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</si>
  <si>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</si>
  <si>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</si>
  <si>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</si>
  <si>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</si>
  <si>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</si>
  <si>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</si>
  <si>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</si>
  <si>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</si>
  <si>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</si>
  <si>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</si>
  <si>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</si>
  <si>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</si>
  <si>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</si>
  <si>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</si>
  <si>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</si>
  <si>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</si>
  <si>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</si>
  <si>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</si>
  <si>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</si>
  <si>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</si>
  <si>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</si>
  <si>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</si>
  <si>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</si>
  <si>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</si>
  <si>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</si>
  <si>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</si>
  <si>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</si>
  <si>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</si>
  <si>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</si>
  <si>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</si>
  <si>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</si>
  <si>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</si>
  <si>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</si>
  <si>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</si>
  <si>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</si>
  <si>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</si>
  <si>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</si>
  <si>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</si>
  <si>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</si>
  <si>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</si>
  <si>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</si>
  <si>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</si>
  <si>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</si>
  <si>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</si>
  <si>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</si>
  <si>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</si>
  <si>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</si>
  <si>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</si>
  <si>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</si>
  <si>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</si>
  <si>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</si>
  <si>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</si>
  <si>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</si>
  <si>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</si>
  <si>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</si>
  <si>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</si>
  <si>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</si>
  <si>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</si>
  <si>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</si>
  <si>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</si>
  <si>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</si>
  <si>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</si>
  <si>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</si>
  <si>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</si>
  <si>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</si>
  <si>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</si>
  <si>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</si>
  <si>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</si>
  <si>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</si>
  <si>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</si>
  <si>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</si>
  <si>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</si>
  <si>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</si>
  <si>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</si>
  <si>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</si>
  <si>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</si>
  <si>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</si>
  <si>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</si>
  <si>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</si>
  <si>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</si>
  <si>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</si>
  <si>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</si>
  <si>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</si>
  <si>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</si>
  <si>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</si>
  <si>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</si>
  <si>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</si>
  <si>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</si>
  <si>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</si>
  <si>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</si>
  <si>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</si>
  <si>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</si>
  <si>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</si>
  <si>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</si>
  <si>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</si>
  <si>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</si>
  <si>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</si>
  <si>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</si>
  <si>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</si>
  <si>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</si>
  <si>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</si>
  <si>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</si>
  <si>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</si>
  <si>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</si>
  <si>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</si>
  <si>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</si>
  <si>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</si>
  <si>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</si>
  <si>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</si>
  <si>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</si>
  <si>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</si>
  <si>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</si>
  <si>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</si>
  <si>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</si>
  <si>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</si>
  <si>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</si>
  <si>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</si>
  <si>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</si>
  <si>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</si>
  <si>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</si>
  <si>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</si>
  <si>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</si>
  <si>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</si>
  <si>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</si>
  <si>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</si>
  <si>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</si>
  <si>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</si>
  <si>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</si>
  <si>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</si>
  <si>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</si>
  <si>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</si>
  <si>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</si>
  <si>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</si>
  <si>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</si>
  <si>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</si>
  <si>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</si>
  <si>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</si>
  <si>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</si>
  <si>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</si>
  <si>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</si>
  <si>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</si>
  <si>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</si>
  <si>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</si>
  <si>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</si>
  <si>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</si>
  <si>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</si>
  <si>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</si>
  <si>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</si>
  <si>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</si>
  <si>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</si>
  <si>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</si>
  <si>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</si>
  <si>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</si>
  <si>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</si>
  <si>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</si>
  <si>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</si>
  <si>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</si>
  <si>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</si>
  <si>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</si>
  <si>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</si>
  <si>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</si>
  <si>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</si>
  <si>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</si>
  <si>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</si>
  <si>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</si>
  <si>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</si>
  <si>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</si>
  <si>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</si>
  <si>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</si>
  <si>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</si>
  <si>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</si>
  <si>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</si>
  <si>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</si>
  <si>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</si>
  <si>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</si>
  <si>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</si>
  <si>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</si>
  <si>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</si>
  <si>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</si>
  <si>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</si>
  <si>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</si>
  <si>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</si>
  <si>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</si>
  <si>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</si>
  <si>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</si>
  <si>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</si>
  <si>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</si>
  <si>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</si>
  <si>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</si>
  <si>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</si>
  <si>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</si>
  <si>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</si>
  <si>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</si>
  <si>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</si>
  <si>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</si>
  <si>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</si>
  <si>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</si>
  <si>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</si>
  <si>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</si>
  <si>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</si>
  <si>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</si>
  <si>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</si>
  <si>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</si>
  <si>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</si>
  <si>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</si>
  <si>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</si>
  <si>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</si>
  <si>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</si>
  <si>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</si>
  <si>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</si>
  <si>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</si>
  <si>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</si>
  <si>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</si>
  <si>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</si>
  <si>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</si>
  <si>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</si>
  <si>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</si>
  <si>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</si>
  <si>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</si>
  <si>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</si>
  <si>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</si>
  <si>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</si>
  <si>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</si>
  <si>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</si>
  <si>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</si>
  <si>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</si>
  <si>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</si>
  <si>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</si>
  <si>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</si>
  <si>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</si>
  <si>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</si>
  <si>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</si>
  <si>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</si>
  <si>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</si>
  <si>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</si>
  <si>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</si>
  <si>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</si>
  <si>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</si>
  <si>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</si>
  <si>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</si>
  <si>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</si>
  <si>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</si>
  <si>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</si>
  <si>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</si>
  <si>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</si>
  <si>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</si>
  <si>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</si>
  <si>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</si>
  <si>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</si>
  <si>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</si>
  <si>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</si>
  <si>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</si>
  <si>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</si>
  <si>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</si>
  <si>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</si>
  <si>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</si>
  <si>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</si>
  <si>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</si>
  <si>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</si>
  <si>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</si>
  <si>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</si>
  <si>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</si>
  <si>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</si>
  <si>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</si>
  <si>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</si>
  <si>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</si>
  <si>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</si>
  <si>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</si>
  <si>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</si>
  <si>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</si>
  <si>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</si>
  <si>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</si>
  <si>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</si>
  <si>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</si>
  <si>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</si>
  <si>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</si>
  <si>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</si>
  <si>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</si>
  <si>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</si>
  <si>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</si>
  <si>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</si>
  <si>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</si>
  <si>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</si>
  <si>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</si>
  <si>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</si>
  <si>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</si>
  <si>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</si>
  <si>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</si>
  <si>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</si>
  <si>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</si>
  <si>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</si>
  <si>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</si>
  <si>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</si>
  <si>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</si>
  <si>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</si>
  <si>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</si>
  <si>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</si>
  <si>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</si>
  <si>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</si>
  <si>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</si>
  <si>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</si>
  <si>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</si>
  <si>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</si>
  <si>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</si>
  <si>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</si>
  <si>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</si>
  <si>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</si>
  <si>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</si>
  <si>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</si>
  <si>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</si>
  <si>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</si>
  <si>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</si>
  <si>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</si>
  <si>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</si>
  <si>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</si>
  <si>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</si>
  <si>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</si>
  <si>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</si>
  <si>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</si>
  <si>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</si>
  <si>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</si>
  <si>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</si>
  <si>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</si>
  <si>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</si>
  <si>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</si>
  <si>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</si>
  <si>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</si>
  <si>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</si>
  <si>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</si>
  <si>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</si>
  <si>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</si>
  <si>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</si>
  <si>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</si>
  <si>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</si>
  <si>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</si>
  <si>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</si>
  <si>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</si>
  <si>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</si>
  <si>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</si>
  <si>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</si>
  <si>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</si>
  <si>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</si>
  <si>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</si>
  <si>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</si>
  <si>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</si>
  <si>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</si>
  <si>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</si>
  <si>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</si>
  <si>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</si>
  <si>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</si>
  <si>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</si>
  <si>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</si>
  <si>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</si>
  <si>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</si>
  <si>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</si>
  <si>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</si>
  <si>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</si>
  <si>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</si>
  <si>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</si>
  <si>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</si>
  <si>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</si>
  <si>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</si>
  <si>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</si>
  <si>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</si>
  <si>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</si>
  <si>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</si>
  <si>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</si>
  <si>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</si>
  <si>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</si>
  <si>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</si>
  <si>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</si>
  <si>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</si>
  <si>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</si>
  <si>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</si>
  <si>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</si>
  <si>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</si>
  <si>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</si>
  <si>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</si>
  <si>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</si>
  <si>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</si>
  <si>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</si>
  <si>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</si>
  <si>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</si>
  <si>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</si>
  <si>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</si>
  <si>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</si>
  <si>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</si>
  <si>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</si>
  <si>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</si>
  <si>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</si>
  <si>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</si>
  <si>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</si>
  <si>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</si>
  <si>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</si>
  <si>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</si>
  <si>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</si>
  <si>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</si>
  <si>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</si>
  <si>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</si>
  <si>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</si>
  <si>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</si>
  <si>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</si>
  <si>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</si>
  <si>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</si>
  <si>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</si>
  <si>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</si>
  <si>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</si>
  <si>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</si>
  <si>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</si>
  <si>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</si>
  <si>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</si>
  <si>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</si>
  <si>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</si>
  <si>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</si>
  <si>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</si>
  <si>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</si>
  <si>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</si>
  <si>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</si>
  <si>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</si>
  <si>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</si>
  <si>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</si>
  <si>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</si>
  <si>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</si>
  <si>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</si>
  <si>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</si>
  <si>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</si>
  <si>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</si>
  <si>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</si>
  <si>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</si>
  <si>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</si>
  <si>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</si>
  <si>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</si>
  <si>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</si>
  <si>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</si>
  <si>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</si>
  <si>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</si>
  <si>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</si>
  <si>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</si>
  <si>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</si>
  <si>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</si>
  <si>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</si>
  <si>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</si>
  <si>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</si>
  <si>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</si>
  <si>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</si>
  <si>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</si>
  <si>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</si>
  <si>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</si>
  <si>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</si>
  <si>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</si>
  <si>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</si>
  <si>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</si>
  <si>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</si>
  <si>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</si>
  <si>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</si>
  <si>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</si>
  <si>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</si>
  <si>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</si>
  <si>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</si>
  <si>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</si>
  <si>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</si>
  <si>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</si>
  <si>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</si>
  <si>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</si>
  <si>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</si>
  <si>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</si>
  <si>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</si>
  <si>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</si>
  <si>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</si>
  <si>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</si>
  <si>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</si>
  <si>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</si>
  <si>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</si>
  <si>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</si>
  <si>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</si>
  <si>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</si>
  <si>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</si>
  <si>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</si>
  <si>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</si>
  <si>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</si>
  <si>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</si>
  <si>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</si>
  <si>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</si>
  <si>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</si>
  <si>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</si>
  <si>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</si>
  <si>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</si>
  <si>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</si>
  <si>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</si>
  <si>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</si>
  <si>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</si>
  <si>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</si>
  <si>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</si>
  <si>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</si>
  <si>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</si>
  <si>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</si>
  <si>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</si>
  <si>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</si>
  <si>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</si>
  <si>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</si>
  <si>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</si>
  <si>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</si>
  <si>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</si>
  <si>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</si>
  <si>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</si>
  <si>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</si>
  <si>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</si>
  <si>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</si>
  <si>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</si>
  <si>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</si>
  <si>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</si>
  <si>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</si>
  <si>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</si>
  <si>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</si>
  <si>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</si>
  <si>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</si>
  <si>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</si>
  <si>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</si>
  <si>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</si>
  <si>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</si>
  <si>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</si>
  <si>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</si>
  <si>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</si>
  <si>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</si>
  <si>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</si>
  <si>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</si>
  <si>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</si>
  <si>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</si>
  <si>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</si>
  <si>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</si>
  <si>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</si>
  <si>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</si>
  <si>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</si>
  <si>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</si>
  <si>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</si>
  <si>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</si>
  <si>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</si>
  <si>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</si>
  <si>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</si>
  <si>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</si>
  <si>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</si>
  <si>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</si>
  <si>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</si>
  <si>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</si>
  <si>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</si>
  <si>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</si>
  <si>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</si>
  <si>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</si>
  <si>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</si>
  <si>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</si>
  <si>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</si>
  <si>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</si>
  <si>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</si>
  <si>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</si>
  <si>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</si>
  <si>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</si>
  <si>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</si>
  <si>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</si>
  <si>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</si>
  <si>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</si>
  <si>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</si>
  <si>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</si>
  <si>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</si>
  <si>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</si>
  <si>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</si>
  <si>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</si>
  <si>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</si>
  <si>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</si>
  <si>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</si>
  <si>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</si>
  <si>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</si>
  <si>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</si>
  <si>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</si>
  <si>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</si>
  <si>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</si>
  <si>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</si>
  <si>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</si>
  <si>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</si>
  <si>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</si>
  <si>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</si>
  <si>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</si>
  <si>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</si>
  <si>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</si>
  <si>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</si>
  <si>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</si>
  <si>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</si>
  <si>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</si>
  <si>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</si>
  <si>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</si>
  <si>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</si>
  <si>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</si>
  <si>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</si>
  <si>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</si>
  <si>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</si>
  <si>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</si>
  <si>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</si>
  <si>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</si>
  <si>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</si>
  <si>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</si>
  <si>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</si>
  <si>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</si>
  <si>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</si>
  <si>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</si>
  <si>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</si>
  <si>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</si>
  <si>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</si>
  <si>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</si>
  <si>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</si>
  <si>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</si>
  <si>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</si>
  <si>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</si>
  <si>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</si>
  <si>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</si>
  <si>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</si>
  <si>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</si>
  <si>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</si>
  <si>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</si>
  <si>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</si>
  <si>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</si>
  <si>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</si>
  <si>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</si>
  <si>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</si>
  <si>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</si>
  <si>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</si>
  <si>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</si>
  <si>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</si>
  <si>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</si>
  <si>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</si>
  <si>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</si>
  <si>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</si>
  <si>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</si>
  <si>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</si>
  <si>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</si>
  <si>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</si>
  <si>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</si>
  <si>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</si>
  <si>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</si>
  <si>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</si>
  <si>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</si>
  <si>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</si>
  <si>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</si>
  <si>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</si>
  <si>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</si>
  <si>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</si>
  <si>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</si>
  <si>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</si>
  <si>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</si>
  <si>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</si>
  <si>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</si>
  <si>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</si>
  <si>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</si>
  <si>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</si>
  <si>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</si>
  <si>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</si>
  <si>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</si>
  <si>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</si>
  <si>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</si>
  <si>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</si>
  <si>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</si>
  <si>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</si>
  <si>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</si>
  <si>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</si>
  <si>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</si>
  <si>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</si>
  <si>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</si>
  <si>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</si>
  <si>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</si>
  <si>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</si>
  <si>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</si>
  <si>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</si>
  <si>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</si>
  <si>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</si>
  <si>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</si>
  <si>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</si>
  <si>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</si>
  <si>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</si>
  <si>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</si>
  <si>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</si>
  <si>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</si>
  <si>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</si>
  <si>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</si>
  <si>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</si>
  <si>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</si>
  <si>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</si>
  <si>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</si>
  <si>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</si>
  <si>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</si>
  <si>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</si>
  <si>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</si>
  <si>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</si>
  <si>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</si>
  <si>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</si>
  <si>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</si>
  <si>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</si>
  <si>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</si>
  <si>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</si>
  <si>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</si>
  <si>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</si>
  <si>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</si>
  <si>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</si>
  <si>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</si>
  <si>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</si>
  <si>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</si>
  <si>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</si>
  <si>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</si>
  <si>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</si>
  <si>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</si>
  <si>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</si>
  <si>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</si>
  <si>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</si>
  <si>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</si>
  <si>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</si>
  <si>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</si>
  <si>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</si>
  <si>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</si>
  <si>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</si>
  <si>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</si>
  <si>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</si>
  <si>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</si>
  <si>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</si>
  <si>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</si>
  <si>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</si>
  <si>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</si>
  <si>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</si>
  <si>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</si>
  <si>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</si>
  <si>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</si>
  <si>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</si>
  <si>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</si>
  <si>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</si>
  <si>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</si>
  <si>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</si>
  <si>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</si>
  <si>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</si>
  <si>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</si>
  <si>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</si>
  <si>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</si>
  <si>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</si>
  <si>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</si>
  <si>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</si>
  <si>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</si>
  <si>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</si>
  <si>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</si>
  <si>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</si>
  <si>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</si>
  <si>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</si>
  <si>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</si>
  <si>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</si>
  <si>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</si>
  <si>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</si>
  <si>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</si>
  <si>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</si>
  <si>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</si>
  <si>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</si>
  <si>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</si>
  <si>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</si>
  <si>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</si>
  <si>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</si>
  <si>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</si>
  <si>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</si>
  <si>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</si>
  <si>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</si>
  <si>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</si>
  <si>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</si>
  <si>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</si>
  <si>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</si>
  <si>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</si>
  <si>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</si>
  <si>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</si>
  <si>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</si>
  <si>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</si>
  <si>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</si>
  <si>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</si>
  <si>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</si>
  <si>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</si>
  <si>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</si>
  <si>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</si>
  <si>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</si>
  <si>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</si>
  <si>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</si>
  <si>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</si>
  <si>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</si>
  <si>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</si>
  <si>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</si>
  <si>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</si>
  <si>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</si>
  <si>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</si>
  <si>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</si>
  <si>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</si>
  <si>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</si>
  <si>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</si>
  <si>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</si>
  <si>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</si>
  <si>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</si>
  <si>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</si>
  <si>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</si>
  <si>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</si>
  <si>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</si>
  <si>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</si>
  <si>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</si>
  <si>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</si>
  <si>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</si>
  <si>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</si>
  <si>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</si>
  <si>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</si>
  <si>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</si>
  <si>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</si>
  <si>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</si>
  <si>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</si>
  <si>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</si>
  <si>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</si>
  <si>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</si>
  <si>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</si>
  <si>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</si>
  <si>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</si>
  <si>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</si>
  <si>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</si>
  <si>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</si>
  <si>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</si>
  <si>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</si>
  <si>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</si>
  <si>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</si>
  <si>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</si>
  <si>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</si>
  <si>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</si>
  <si>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</si>
  <si>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</si>
  <si>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</si>
  <si>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</si>
  <si>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</si>
  <si>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</si>
  <si>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</si>
  <si>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</si>
  <si>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</si>
  <si>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</si>
  <si>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</si>
  <si>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</si>
  <si>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</si>
  <si>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</si>
  <si>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</si>
  <si>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</si>
  <si>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</si>
  <si>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</si>
  <si>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</si>
  <si>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</si>
  <si>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</si>
  <si>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</si>
  <si>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</si>
  <si>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</si>
  <si>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</si>
  <si>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</si>
  <si>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</si>
  <si>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</si>
  <si>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</si>
  <si>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</si>
  <si>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</si>
  <si>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</si>
  <si>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</si>
  <si>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</si>
  <si>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</si>
  <si>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</si>
  <si>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</si>
  <si>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</si>
  <si>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</si>
  <si>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</si>
  <si>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</si>
  <si>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</si>
  <si>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</si>
  <si>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</si>
  <si>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</si>
  <si>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</si>
  <si>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</si>
  <si>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</si>
  <si>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</si>
  <si>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</si>
  <si>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</si>
  <si>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</si>
  <si>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</si>
  <si>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</si>
  <si>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</si>
  <si>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</si>
  <si>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</si>
  <si>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</si>
  <si>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</si>
  <si>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</si>
  <si>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</si>
  <si>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</si>
  <si>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</si>
  <si>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</si>
  <si>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</si>
  <si>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</si>
  <si>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</si>
  <si>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</si>
  <si>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</si>
  <si>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</si>
  <si>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</si>
  <si>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</si>
  <si>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</si>
  <si>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</si>
  <si>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</si>
  <si>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</si>
  <si>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</si>
  <si>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</si>
  <si>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</si>
  <si>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</si>
  <si>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</si>
  <si>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</si>
  <si>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</si>
  <si>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</si>
  <si>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</si>
  <si>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</si>
  <si>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</si>
  <si>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</si>
  <si>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</si>
  <si>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</si>
  <si>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</si>
  <si>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</si>
  <si>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</si>
  <si>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</si>
  <si>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</si>
  <si>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</si>
  <si>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</si>
  <si>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</si>
  <si>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</si>
  <si>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</si>
  <si>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</si>
  <si>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</si>
  <si>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</si>
  <si>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</si>
  <si>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</si>
  <si>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</si>
  <si>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</si>
  <si>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</si>
  <si>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</si>
  <si>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</si>
  <si>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</si>
  <si>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</si>
  <si>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</si>
  <si>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</si>
  <si>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</si>
  <si>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</si>
  <si>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</si>
  <si>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</si>
  <si>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</si>
  <si>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</si>
  <si>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</si>
  <si>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</si>
  <si>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</si>
  <si>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</si>
  <si>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</si>
  <si>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</si>
  <si>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</si>
  <si>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</si>
  <si>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</si>
  <si>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</si>
  <si>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</si>
  <si>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</si>
  <si>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</si>
  <si>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</si>
  <si>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</si>
  <si>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</si>
  <si>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</si>
  <si>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</si>
  <si>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</si>
  <si>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</si>
  <si>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</si>
  <si>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</si>
  <si>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</si>
  <si>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</si>
  <si>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</si>
  <si>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</si>
  <si>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</si>
  <si>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</si>
  <si>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</si>
  <si>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</si>
  <si>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</si>
  <si>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</si>
  <si>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</si>
  <si>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</si>
  <si>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</si>
  <si>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</si>
  <si>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</si>
  <si>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</si>
  <si>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</si>
  <si>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</si>
  <si>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</si>
  <si>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</si>
  <si>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</si>
  <si>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</si>
  <si>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</si>
  <si>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</si>
  <si>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</si>
  <si>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</si>
  <si>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</si>
  <si>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</si>
  <si>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</si>
  <si>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</si>
  <si>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</si>
  <si>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</si>
  <si>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</si>
  <si>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</si>
  <si>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</si>
  <si>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</si>
  <si>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</si>
  <si>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</si>
  <si>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</si>
  <si>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</si>
  <si>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</si>
  <si>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</si>
  <si>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</si>
  <si>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</si>
  <si>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</si>
  <si>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</si>
  <si>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</si>
  <si>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</si>
  <si>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</si>
  <si>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</si>
  <si>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</si>
  <si>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</si>
  <si>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</si>
  <si>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</si>
  <si>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</si>
  <si>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</si>
  <si>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</si>
  <si>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</si>
  <si>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</si>
  <si>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</si>
  <si>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</si>
  <si>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</si>
  <si>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</si>
  <si>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</si>
  <si>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</si>
  <si>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</si>
  <si>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</si>
  <si>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</si>
  <si>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</si>
  <si>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</si>
  <si>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</si>
  <si>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</si>
  <si>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</si>
  <si>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</si>
  <si>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</si>
  <si>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</si>
  <si>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</si>
  <si>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</si>
  <si>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</si>
  <si>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</si>
  <si>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</si>
  <si>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</si>
  <si>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</si>
  <si>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</si>
  <si>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</si>
  <si>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</si>
  <si>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</si>
  <si>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</si>
  <si>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</si>
  <si>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</si>
  <si>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</si>
  <si>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</si>
  <si>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</si>
  <si>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</si>
  <si>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</si>
  <si>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</si>
  <si>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</si>
  <si>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</si>
  <si>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</si>
  <si>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</si>
  <si>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</si>
  <si>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</si>
  <si>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</si>
  <si>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</si>
  <si>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</si>
  <si>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</si>
  <si>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</si>
  <si>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</si>
  <si>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</si>
  <si>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</si>
  <si>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</si>
  <si>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</si>
  <si>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</si>
  <si>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</si>
  <si>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</si>
  <si>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</si>
  <si>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</si>
  <si>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</si>
  <si>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</si>
  <si>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</si>
  <si>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</si>
  <si>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</si>
  <si>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</si>
  <si>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</si>
  <si>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</si>
  <si>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</si>
  <si>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</si>
  <si>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</si>
  <si>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</si>
  <si>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</si>
  <si>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</si>
  <si>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</si>
  <si>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</si>
  <si>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</si>
  <si>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</si>
  <si>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</si>
  <si>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</si>
  <si>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</si>
  <si>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</si>
  <si>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</si>
  <si>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</si>
  <si>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</si>
  <si>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</si>
  <si>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</si>
  <si>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</si>
  <si>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</si>
  <si>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</si>
  <si>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</si>
  <si>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</si>
  <si>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</si>
  <si>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</si>
  <si>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</si>
  <si>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</si>
  <si>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</si>
  <si>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</si>
  <si>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</si>
  <si>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</si>
  <si>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</si>
  <si>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</si>
  <si>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</si>
  <si>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</si>
  <si>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</si>
  <si>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</si>
  <si>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</si>
  <si>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</si>
  <si>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</si>
  <si>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</si>
  <si>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</si>
  <si>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</si>
  <si>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</si>
  <si>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</si>
  <si>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</si>
  <si>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</si>
  <si>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</si>
  <si>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</si>
  <si>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</si>
  <si>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</si>
  <si>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</si>
  <si>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</si>
  <si>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</si>
  <si>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</si>
  <si>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</si>
  <si>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</si>
  <si>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</si>
  <si>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</si>
  <si>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</si>
  <si>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</si>
  <si>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</si>
  <si>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</si>
  <si>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</si>
  <si>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</si>
  <si>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</si>
  <si>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</si>
  <si>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</si>
  <si>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</si>
  <si>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</si>
  <si>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</si>
  <si>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</si>
  <si>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</si>
  <si>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</si>
  <si>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</si>
  <si>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</si>
  <si>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</si>
  <si>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</si>
  <si>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</si>
  <si>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</si>
  <si>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</si>
  <si>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</si>
  <si>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</si>
  <si>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</si>
  <si>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</si>
  <si>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</si>
  <si>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</si>
  <si>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</si>
  <si>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</si>
  <si>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</si>
  <si>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</si>
  <si>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</si>
  <si>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</si>
  <si>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</si>
  <si>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</si>
  <si>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</si>
  <si>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</si>
  <si>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</si>
  <si>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</si>
  <si>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</si>
  <si>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</si>
  <si>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</si>
  <si>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</si>
  <si>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</si>
  <si>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</si>
  <si>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</si>
  <si>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</si>
  <si>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</si>
  <si>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</si>
  <si>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</si>
  <si>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</si>
  <si>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</si>
  <si>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</si>
  <si>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</si>
  <si>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</si>
  <si>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</si>
  <si>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</si>
  <si>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</si>
  <si>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</si>
  <si>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</si>
  <si>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</si>
  <si>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</si>
  <si>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</si>
  <si>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</si>
  <si>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</si>
  <si>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</si>
  <si>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</si>
  <si>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</si>
  <si>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</si>
  <si>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</si>
  <si>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</si>
  <si>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</si>
  <si>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</si>
  <si>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</si>
  <si>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</si>
  <si>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</si>
  <si>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</si>
  <si>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</si>
  <si>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</si>
  <si>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</si>
  <si>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</si>
  <si>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</si>
  <si>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</si>
  <si>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</si>
  <si>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</si>
  <si>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</si>
  <si>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</si>
  <si>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</si>
  <si>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</si>
  <si>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</si>
  <si>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</si>
  <si>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</si>
  <si>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</si>
  <si>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</si>
  <si>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</si>
  <si>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</si>
  <si>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</si>
  <si>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</si>
  <si>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</si>
  <si>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</si>
  <si>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</si>
  <si>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</si>
  <si>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</si>
  <si>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</si>
  <si>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</si>
  <si>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</si>
  <si>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</si>
  <si>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</si>
  <si>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</si>
  <si>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</si>
  <si>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</si>
  <si>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</si>
  <si>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</si>
  <si>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</si>
  <si>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</si>
  <si>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</si>
  <si>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</si>
  <si>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</si>
  <si>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</si>
  <si>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</si>
  <si>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</si>
  <si>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</si>
  <si>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</si>
  <si>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</si>
  <si>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</si>
  <si>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</si>
  <si>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</si>
  <si>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</si>
  <si>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</si>
  <si>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</si>
  <si>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</si>
  <si>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</si>
  <si>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</si>
  <si>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</si>
  <si>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</si>
  <si>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</si>
  <si>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</si>
  <si>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</si>
  <si>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</si>
  <si>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</si>
  <si>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</si>
  <si>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</si>
  <si>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</si>
  <si>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</si>
  <si>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</si>
  <si>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</si>
  <si>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</si>
  <si>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</si>
  <si>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</si>
  <si>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</si>
  <si>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</si>
  <si>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</si>
  <si>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</si>
  <si>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</si>
  <si>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</si>
  <si>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</si>
  <si>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</si>
  <si>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</si>
  <si>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</si>
  <si>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</si>
  <si>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</si>
  <si>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</si>
  <si>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</si>
  <si>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</si>
  <si>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</si>
  <si>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</si>
  <si>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</si>
  <si>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</si>
  <si>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</si>
  <si>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</si>
  <si>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</si>
  <si>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</si>
  <si>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</si>
  <si>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</si>
  <si>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</si>
  <si>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</si>
  <si>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</si>
  <si>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</si>
  <si>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</si>
  <si>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</si>
  <si>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</si>
  <si>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</si>
  <si>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</si>
  <si>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</si>
  <si>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</si>
  <si>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</si>
  <si>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</si>
  <si>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</si>
  <si>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</si>
  <si>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</si>
  <si>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</si>
  <si>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</si>
  <si>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</si>
  <si>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</si>
  <si>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</si>
  <si>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</si>
  <si>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</si>
  <si>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</si>
  <si>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</si>
  <si>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</si>
  <si>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</si>
  <si>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</si>
  <si>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</si>
  <si>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</si>
  <si>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</si>
  <si>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</si>
  <si>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</si>
  <si>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</si>
  <si>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</si>
  <si>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</si>
  <si>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</si>
  <si>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</si>
  <si>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</si>
  <si>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</si>
  <si>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</si>
  <si>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</si>
  <si>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</si>
  <si>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</si>
  <si>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</si>
  <si>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</si>
  <si>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</si>
  <si>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</si>
  <si>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</si>
  <si>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</si>
  <si>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</si>
  <si>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</si>
  <si>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</si>
  <si>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</si>
  <si>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</si>
  <si>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</si>
  <si>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</si>
  <si>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</si>
  <si>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</si>
  <si>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</si>
  <si>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</si>
  <si>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</si>
  <si>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</si>
  <si>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</si>
  <si>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</si>
  <si>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</si>
  <si>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</si>
  <si>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</si>
  <si>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</si>
  <si>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</si>
  <si>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</si>
  <si>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</si>
  <si>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</si>
  <si>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</si>
  <si>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</si>
  <si>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</si>
  <si>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</si>
  <si>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</si>
  <si>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</si>
  <si>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</si>
  <si>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</si>
  <si>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</si>
  <si>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</si>
  <si>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</si>
  <si>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</si>
  <si>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</si>
  <si>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</si>
  <si>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</si>
  <si>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</si>
  <si>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</si>
  <si>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</si>
  <si>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</si>
  <si>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</si>
  <si>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</si>
  <si>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</si>
  <si>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</si>
  <si>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</si>
  <si>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</si>
  <si>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</si>
  <si>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</si>
  <si>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</si>
  <si>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</si>
  <si>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</si>
  <si>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</si>
  <si>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</si>
  <si>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</si>
  <si>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</si>
  <si>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</si>
  <si>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</si>
  <si>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</si>
  <si>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</si>
  <si>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</si>
  <si>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</si>
  <si>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</si>
  <si>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</si>
  <si>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</si>
  <si>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</si>
  <si>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</si>
  <si>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</si>
  <si>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</si>
  <si>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</si>
  <si>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</si>
  <si>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</si>
  <si>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</si>
  <si>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</si>
  <si>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</si>
  <si>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</si>
  <si>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</si>
  <si>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</si>
  <si>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</si>
  <si>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</si>
  <si>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</si>
  <si>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</si>
  <si>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</si>
  <si>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</si>
  <si>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</si>
  <si>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</si>
  <si>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</si>
  <si>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</si>
  <si>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</si>
  <si>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</si>
  <si>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</si>
  <si>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</si>
  <si>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</si>
  <si>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</si>
  <si>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</si>
  <si>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</si>
  <si>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</si>
  <si>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</si>
  <si>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</si>
  <si>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</si>
  <si>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</si>
  <si>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</si>
  <si>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</si>
  <si>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</si>
  <si>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</si>
  <si>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</si>
  <si>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</si>
  <si>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</si>
  <si>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</si>
  <si>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</si>
  <si>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</si>
  <si>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</si>
  <si>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</si>
  <si>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</si>
  <si>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</si>
  <si>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</si>
  <si>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</si>
  <si>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</si>
  <si>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</si>
  <si>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</si>
  <si>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</si>
  <si>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</si>
  <si>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</si>
  <si>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</si>
  <si>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</si>
  <si>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</si>
  <si>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</si>
  <si>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</si>
  <si>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</si>
  <si>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</si>
  <si>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</si>
  <si>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</si>
  <si>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</si>
  <si>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</si>
  <si>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</si>
  <si>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</si>
  <si>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</si>
  <si>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</si>
  <si>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</si>
  <si>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</si>
  <si>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</si>
  <si>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</si>
  <si>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</si>
  <si>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</si>
  <si>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</si>
  <si>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</si>
  <si>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</si>
  <si>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</si>
  <si>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</si>
  <si>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</si>
  <si>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</si>
  <si>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</si>
  <si>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</si>
  <si>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</si>
  <si>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</si>
  <si>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</si>
  <si>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</si>
  <si>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</si>
  <si>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</si>
  <si>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</si>
  <si>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</si>
  <si>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</si>
  <si>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</si>
  <si>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</si>
  <si>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</si>
  <si>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</si>
  <si>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</si>
  <si>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</si>
  <si>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</si>
  <si>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</si>
  <si>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</si>
  <si>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</si>
  <si>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</si>
  <si>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</si>
  <si>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</si>
  <si>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</si>
  <si>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</si>
  <si>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</si>
  <si>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</si>
  <si>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</si>
  <si>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</si>
  <si>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</si>
  <si>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</si>
  <si>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</si>
  <si>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</si>
  <si>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</si>
  <si>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</si>
  <si>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</si>
  <si>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</si>
  <si>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</si>
  <si>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</si>
  <si>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</si>
  <si>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</si>
  <si>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</si>
  <si>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</si>
  <si>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</si>
  <si>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</si>
  <si>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</si>
  <si>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</si>
  <si>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</si>
  <si>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</si>
  <si>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</si>
  <si>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</si>
  <si>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</si>
  <si>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</si>
  <si>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</si>
  <si>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</si>
  <si>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</si>
  <si>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</si>
  <si>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</si>
  <si>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</si>
  <si>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</si>
  <si>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</si>
  <si>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</si>
  <si>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</si>
  <si>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</si>
  <si>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</si>
  <si>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</si>
  <si>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</si>
  <si>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</si>
  <si>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</si>
  <si>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</si>
  <si>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</si>
  <si>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</si>
  <si>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</si>
  <si>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</si>
  <si>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</si>
  <si>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</si>
  <si>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</si>
  <si>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</si>
  <si>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</si>
  <si>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</si>
  <si>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</si>
  <si>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</si>
  <si>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</si>
  <si>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</si>
  <si>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</si>
  <si>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</si>
  <si>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</si>
  <si>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</si>
  <si>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</si>
  <si>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</si>
  <si>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</si>
  <si>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</si>
  <si>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</si>
  <si>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</si>
  <si>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</si>
  <si>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</si>
  <si>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</si>
  <si>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</si>
  <si>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</si>
  <si>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</si>
  <si>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</si>
  <si>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</si>
  <si>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</si>
  <si>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</si>
  <si>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</si>
  <si>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</si>
  <si>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</si>
  <si>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</si>
  <si>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</si>
  <si>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</si>
  <si>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</si>
  <si>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</si>
  <si>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</si>
  <si>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</si>
  <si>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</si>
  <si>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</si>
  <si>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</si>
  <si>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</si>
  <si>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</si>
  <si>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</si>
  <si>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</si>
  <si>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</si>
  <si>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</si>
  <si>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</si>
  <si>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</si>
  <si>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</si>
  <si>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</si>
  <si>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</si>
  <si>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</si>
  <si>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</si>
  <si>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</si>
  <si>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</si>
  <si>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</si>
  <si>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</si>
  <si>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</si>
  <si>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</si>
  <si>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</si>
  <si>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</si>
  <si>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</si>
  <si>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</si>
  <si>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</si>
  <si>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</si>
  <si>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</si>
  <si>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</si>
  <si>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</si>
  <si>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</si>
  <si>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</si>
  <si>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</si>
  <si>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</si>
  <si>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</si>
  <si>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</si>
  <si>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</si>
  <si>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</si>
  <si>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</si>
  <si>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</si>
  <si>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</si>
  <si>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</si>
  <si>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</si>
  <si>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</si>
  <si>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</si>
  <si>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</si>
  <si>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</si>
  <si>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</si>
  <si>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</si>
  <si>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</si>
  <si>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</si>
  <si>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</si>
  <si>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</si>
  <si>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</si>
  <si>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</si>
  <si>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</si>
  <si>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</si>
  <si>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</si>
  <si>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</si>
  <si>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</si>
  <si>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</si>
  <si>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</si>
  <si>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</si>
  <si>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</si>
  <si>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</si>
  <si>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</si>
  <si>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</si>
  <si>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</si>
  <si>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</si>
  <si>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</si>
  <si>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</si>
  <si>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</si>
  <si>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</si>
  <si>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</si>
  <si>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</si>
  <si>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</si>
  <si>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</si>
  <si>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</si>
  <si>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</si>
  <si>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</si>
  <si>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</si>
  <si>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</si>
  <si>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</si>
  <si>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</si>
  <si>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</si>
  <si>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</si>
  <si>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</si>
  <si>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</si>
  <si>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</si>
  <si>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</si>
  <si>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</si>
  <si>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</si>
  <si>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</si>
  <si>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</si>
  <si>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</si>
  <si>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</si>
  <si>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</si>
  <si>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</si>
  <si>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</si>
  <si>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</si>
  <si>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</si>
  <si>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</si>
  <si>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</si>
  <si>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</si>
  <si>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</si>
  <si>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</si>
  <si>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</si>
  <si>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</si>
  <si>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</si>
  <si>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</si>
  <si>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</si>
  <si>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</si>
  <si>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</si>
  <si>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</si>
  <si>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</si>
  <si>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</si>
  <si>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</si>
  <si>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</si>
  <si>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</si>
  <si>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</si>
  <si>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</si>
  <si>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</si>
  <si>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</si>
  <si>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</si>
  <si>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</si>
  <si>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</si>
  <si>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</si>
  <si>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</si>
  <si>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</si>
  <si>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</si>
  <si>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</si>
  <si>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</si>
  <si>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</si>
  <si>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</si>
  <si>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</si>
  <si>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</si>
  <si>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</si>
  <si>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</si>
  <si>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</si>
  <si>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</si>
  <si>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</si>
  <si>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</si>
  <si>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</si>
  <si>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</si>
  <si>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</si>
  <si>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</si>
  <si>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</si>
  <si>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</si>
  <si>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</si>
  <si>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</si>
  <si>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</si>
  <si>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</si>
  <si>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</si>
  <si>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</si>
  <si>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</si>
  <si>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</si>
  <si>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</si>
  <si>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</si>
  <si>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</si>
  <si>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</si>
  <si>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</si>
  <si>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</si>
  <si>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</si>
  <si>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</si>
  <si>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</si>
  <si>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</si>
  <si>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</si>
  <si>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</si>
  <si>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</si>
  <si>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</si>
  <si>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</si>
  <si>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</si>
  <si>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</si>
  <si>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</si>
  <si>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</si>
  <si>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</si>
  <si>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</si>
  <si>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</si>
  <si>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</si>
  <si>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</si>
  <si>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</si>
  <si>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</si>
  <si>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</si>
  <si>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</si>
  <si>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</si>
  <si>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</si>
  <si>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</si>
  <si>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</si>
  <si>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</si>
  <si>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</si>
  <si>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</si>
  <si>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</si>
  <si>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</si>
  <si>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</si>
  <si>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</si>
  <si>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</si>
  <si>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</si>
  <si>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</si>
  <si>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</si>
  <si>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</si>
  <si>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</si>
  <si>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</si>
  <si>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</si>
  <si>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</si>
  <si>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</si>
  <si>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</si>
  <si>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</si>
  <si>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</si>
  <si>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</si>
  <si>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</si>
  <si>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</si>
  <si>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</si>
  <si>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</si>
  <si>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</si>
  <si>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</si>
  <si>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</si>
  <si>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</si>
  <si>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</si>
  <si>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</si>
  <si>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</si>
  <si>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</si>
  <si>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</si>
  <si>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</si>
  <si>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</si>
  <si>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</si>
  <si>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</si>
  <si>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</si>
  <si>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</si>
  <si>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</si>
  <si>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</si>
  <si>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</si>
  <si>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</si>
  <si>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</si>
  <si>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</si>
  <si>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</si>
  <si>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</si>
  <si>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</si>
  <si>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</si>
  <si>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</si>
  <si>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</si>
  <si>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</si>
  <si>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</si>
  <si>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</si>
  <si>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</si>
  <si>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</si>
  <si>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</si>
  <si>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</si>
  <si>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</si>
  <si>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</si>
  <si>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</si>
  <si>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</si>
  <si>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</si>
  <si>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</si>
  <si>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</si>
  <si>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</si>
  <si>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</si>
  <si>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</si>
  <si>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</si>
  <si>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</si>
  <si>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</si>
  <si>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</si>
  <si>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</si>
  <si>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</si>
  <si>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</si>
  <si>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</si>
  <si>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</si>
  <si>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</si>
  <si>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</si>
  <si>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</si>
  <si>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</si>
  <si>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</si>
  <si>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</si>
  <si>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</si>
  <si>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</si>
  <si>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</si>
  <si>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</si>
  <si>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</si>
  <si>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</si>
  <si>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</si>
  <si>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</si>
  <si>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</si>
  <si>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</si>
  <si>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</si>
  <si>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</si>
  <si>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</si>
  <si>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</si>
  <si>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</si>
  <si>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</si>
  <si>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</si>
  <si>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</si>
  <si>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</si>
  <si>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</si>
  <si>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</si>
  <si>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</si>
  <si>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</si>
  <si>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</si>
  <si>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</si>
  <si>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</si>
  <si>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</si>
  <si>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</si>
  <si>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</si>
  <si>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</si>
  <si>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</si>
  <si>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</si>
  <si>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</si>
  <si>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</si>
  <si>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</si>
  <si>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</si>
  <si>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</si>
  <si>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</si>
  <si>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</si>
  <si>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</si>
  <si>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</si>
  <si>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</si>
  <si>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</si>
  <si>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</si>
  <si>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</si>
  <si>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</si>
  <si>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</si>
  <si>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</si>
  <si>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</si>
  <si>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</si>
  <si>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</si>
  <si>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</si>
  <si>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</si>
  <si>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</si>
  <si>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</si>
  <si>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</si>
  <si>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</si>
  <si>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</si>
  <si>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</si>
  <si>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</si>
  <si>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</si>
  <si>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</si>
  <si>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</si>
  <si>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</si>
  <si>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</si>
  <si>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</si>
  <si>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</si>
  <si>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</si>
  <si>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</si>
  <si>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</si>
  <si>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</si>
  <si>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</si>
  <si>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</si>
  <si>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</si>
  <si>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</si>
  <si>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</si>
  <si>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</si>
  <si>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</si>
  <si>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</si>
  <si>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</si>
  <si>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</si>
  <si>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</si>
  <si>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</si>
  <si>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</si>
  <si>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</si>
  <si>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</si>
  <si>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</si>
  <si>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</si>
  <si>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</si>
  <si>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</si>
  <si>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</si>
  <si>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</si>
  <si>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</si>
  <si>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</si>
  <si>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</si>
  <si>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</si>
  <si>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</si>
  <si>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</si>
  <si>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</si>
  <si>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</si>
  <si>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</si>
  <si>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</si>
  <si>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</si>
  <si>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</si>
  <si>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</si>
  <si>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</si>
  <si>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</si>
  <si>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</si>
  <si>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</si>
  <si>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</si>
  <si>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</si>
  <si>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</si>
  <si>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</si>
  <si>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</si>
  <si>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</si>
  <si>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</si>
  <si>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</si>
  <si>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</si>
  <si>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</si>
  <si>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</si>
  <si>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</si>
  <si>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</si>
  <si>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</si>
  <si>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</si>
  <si>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</si>
  <si>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</si>
  <si>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</si>
  <si>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</si>
  <si>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</si>
  <si>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</si>
  <si>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</si>
  <si>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</si>
  <si>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</si>
  <si>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</si>
  <si>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</si>
  <si>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</si>
  <si>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</si>
  <si>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</si>
  <si>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</si>
  <si>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</si>
  <si>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</si>
  <si>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</si>
  <si>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</si>
  <si>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</si>
  <si>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</si>
  <si>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</si>
  <si>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</si>
  <si>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</si>
  <si>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</si>
  <si>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</si>
  <si>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</si>
  <si>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</si>
  <si>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</si>
  <si>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</si>
  <si>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</si>
  <si>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</si>
  <si>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</si>
  <si>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</si>
  <si>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</si>
  <si>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</si>
  <si>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</si>
  <si>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</si>
  <si>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</si>
  <si>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</si>
  <si>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</si>
  <si>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</si>
  <si>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</si>
  <si>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</si>
  <si>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</si>
  <si>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</si>
  <si>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</si>
  <si>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</si>
  <si>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</si>
  <si>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</si>
  <si>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</si>
  <si>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</si>
  <si>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</si>
  <si>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</si>
  <si>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</si>
  <si>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</si>
  <si>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</si>
  <si>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</si>
  <si>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</si>
  <si>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</si>
  <si>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</si>
  <si>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</si>
  <si>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</si>
  <si>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</si>
  <si>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</si>
  <si>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</si>
  <si>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</si>
  <si>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</si>
  <si>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</si>
  <si>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</si>
  <si>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</si>
  <si>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</si>
  <si>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</si>
  <si>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</si>
  <si>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</si>
  <si>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</si>
  <si>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</si>
  <si>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</si>
  <si>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</si>
  <si>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</si>
  <si>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</si>
  <si>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</si>
  <si>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</si>
  <si>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</si>
  <si>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</si>
  <si>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</si>
  <si>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</si>
  <si>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</si>
  <si>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</si>
  <si>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</si>
  <si>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</si>
  <si>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</si>
  <si>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</si>
  <si>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</si>
  <si>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</si>
  <si>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</si>
  <si>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</si>
  <si>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</si>
  <si>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</si>
  <si>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</si>
  <si>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</si>
  <si>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</si>
  <si>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</si>
  <si>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</si>
  <si>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</si>
  <si>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</si>
  <si>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</si>
  <si>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</si>
  <si>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</si>
  <si>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</si>
  <si>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</si>
  <si>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</si>
  <si>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</si>
  <si>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</si>
  <si>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</si>
  <si>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</si>
  <si>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</si>
  <si>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</si>
  <si>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</si>
  <si>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</si>
  <si>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</si>
  <si>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</si>
  <si>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</si>
  <si>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</si>
  <si>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</si>
  <si>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</si>
  <si>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</si>
  <si>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</si>
  <si>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</si>
  <si>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</si>
  <si>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</si>
  <si>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</si>
  <si>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</si>
  <si>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</si>
  <si>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</si>
  <si>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</si>
  <si>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</si>
  <si>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</si>
  <si>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</si>
  <si>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</si>
  <si>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</si>
  <si>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</si>
  <si>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</si>
  <si>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</si>
  <si>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</si>
  <si>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</si>
  <si>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</si>
  <si>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</si>
  <si>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</si>
  <si>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</si>
  <si>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</si>
  <si>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</si>
  <si>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</si>
  <si>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</si>
  <si>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</si>
  <si>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</si>
  <si>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</si>
  <si>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</si>
  <si>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</si>
  <si>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</si>
  <si>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</si>
  <si>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</si>
  <si>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</si>
  <si>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</si>
  <si>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</si>
  <si>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</si>
  <si>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</si>
  <si>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</si>
  <si>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</si>
  <si>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</si>
  <si>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</si>
  <si>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</si>
  <si>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</si>
  <si>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</si>
  <si>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</si>
  <si>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</si>
  <si>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</si>
  <si>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</si>
  <si>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</si>
  <si>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</si>
  <si>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</si>
  <si>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</si>
  <si>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</si>
  <si>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</si>
  <si>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</si>
  <si>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</si>
  <si>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</si>
  <si>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</si>
  <si>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</si>
  <si>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</si>
  <si>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</si>
  <si>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</si>
  <si>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</si>
  <si>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</si>
  <si>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</si>
  <si>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</si>
  <si>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</si>
  <si>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</si>
  <si>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</si>
  <si>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</si>
  <si>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</si>
  <si>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</si>
  <si>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</si>
  <si>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</si>
  <si>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</si>
  <si>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</si>
  <si>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</si>
  <si>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</si>
  <si>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</si>
  <si>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</si>
  <si>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</si>
  <si>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</si>
  <si>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</si>
  <si>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</si>
  <si>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</si>
  <si>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</si>
  <si>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</si>
  <si>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</si>
  <si>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</si>
  <si>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</si>
  <si>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</si>
  <si>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</si>
  <si>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</si>
  <si>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</si>
  <si>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</si>
  <si>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</si>
  <si>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</si>
  <si>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</si>
  <si>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</si>
  <si>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</si>
  <si>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</si>
  <si>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</si>
  <si>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</si>
  <si>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</si>
  <si>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</si>
  <si>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</si>
  <si>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</si>
  <si>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</si>
  <si>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</si>
  <si>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</si>
  <si>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</si>
  <si>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</si>
  <si>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</si>
  <si>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</si>
  <si>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</si>
  <si>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</si>
  <si>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</si>
  <si>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</si>
  <si>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</si>
  <si>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</si>
  <si>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</si>
  <si>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</si>
  <si>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</si>
  <si>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</si>
  <si>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</si>
  <si>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</si>
  <si>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</si>
  <si>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</si>
  <si>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</si>
  <si>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</si>
  <si>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</si>
  <si>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</si>
  <si>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</si>
  <si>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</si>
  <si>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</si>
  <si>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</si>
  <si>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</si>
  <si>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</si>
  <si>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</si>
  <si>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</si>
  <si>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</si>
  <si>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</si>
  <si>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</si>
  <si>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</si>
  <si>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</si>
  <si>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</si>
  <si>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</si>
  <si>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</si>
  <si>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</si>
  <si>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</si>
  <si>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</si>
  <si>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</si>
  <si>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</si>
  <si>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</si>
  <si>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</si>
  <si>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</si>
  <si>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</si>
  <si>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</si>
  <si>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</si>
  <si>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</si>
  <si>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</si>
  <si>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</si>
  <si>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</si>
  <si>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</si>
  <si>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</si>
  <si>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</si>
  <si>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</si>
  <si>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</si>
  <si>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</si>
  <si>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</si>
  <si>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</si>
  <si>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</si>
  <si>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</si>
  <si>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</si>
  <si>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</si>
  <si>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</si>
  <si>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</si>
  <si>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</si>
  <si>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</si>
  <si>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</si>
  <si>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</si>
  <si>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</si>
  <si>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</si>
  <si>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</si>
  <si>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</si>
  <si>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</si>
  <si>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</si>
  <si>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</si>
  <si>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</si>
  <si>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</si>
  <si>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</si>
  <si>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</si>
  <si>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</si>
  <si>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</si>
  <si>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</si>
  <si>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</si>
  <si>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</si>
  <si>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</si>
  <si>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</si>
  <si>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</si>
  <si>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</si>
  <si>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</si>
  <si>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</si>
  <si>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</si>
  <si>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</si>
  <si>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</si>
  <si>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</si>
  <si>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</si>
  <si>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</si>
  <si>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</si>
  <si>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</si>
  <si>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</si>
  <si>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</si>
  <si>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</si>
  <si>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</si>
  <si>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</si>
  <si>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</si>
  <si>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</si>
  <si>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</si>
  <si>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</si>
  <si>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</si>
  <si>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</si>
  <si>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</si>
  <si>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</si>
  <si>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</si>
  <si>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</si>
  <si>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</si>
  <si>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</si>
  <si>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</si>
  <si>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</si>
  <si>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</si>
  <si>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</si>
  <si>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</si>
  <si>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</si>
  <si>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</si>
  <si>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</si>
  <si>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</si>
  <si>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</si>
  <si>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</si>
  <si>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</si>
  <si>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</si>
  <si>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</si>
  <si>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</si>
  <si>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</si>
  <si>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</si>
  <si>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</si>
  <si>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</si>
  <si>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</si>
  <si>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</si>
  <si>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</si>
  <si>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</si>
  <si>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</si>
  <si>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</si>
  <si>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</si>
  <si>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</si>
  <si>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</si>
  <si>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</si>
  <si>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</si>
  <si>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</si>
  <si>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</si>
  <si>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</si>
  <si>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</si>
  <si>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</si>
  <si>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</si>
  <si>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</si>
  <si>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</si>
  <si>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</si>
  <si>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</si>
  <si>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</si>
  <si>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</si>
  <si>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</si>
  <si>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</si>
  <si>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</si>
  <si>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</si>
  <si>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</si>
  <si>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</si>
  <si>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</si>
  <si>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</si>
  <si>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</si>
  <si>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</si>
  <si>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</si>
  <si>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</si>
  <si>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</si>
  <si>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</si>
  <si>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</si>
  <si>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</si>
  <si>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</si>
  <si>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</si>
  <si>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</si>
  <si>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</si>
  <si>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</si>
  <si>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</si>
  <si>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</si>
  <si>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</si>
  <si>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</si>
  <si>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</si>
  <si>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</si>
  <si>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</si>
  <si>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</si>
  <si>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</si>
  <si>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</si>
  <si>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</si>
  <si>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</si>
  <si>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</si>
  <si>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</si>
  <si>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</si>
  <si>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</si>
  <si>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</si>
  <si>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</si>
  <si>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</si>
  <si>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</si>
  <si>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</si>
  <si>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</si>
  <si>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</si>
  <si>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</si>
  <si>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</si>
  <si>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</si>
  <si>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</si>
  <si>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</si>
  <si>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</si>
  <si>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</si>
  <si>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</si>
  <si>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</si>
  <si>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</si>
  <si>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</si>
  <si>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</si>
  <si>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</si>
  <si>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</si>
  <si>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</si>
  <si>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</si>
  <si>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</si>
  <si>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</si>
  <si>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</si>
  <si>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</si>
  <si>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</si>
  <si>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</si>
  <si>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</si>
  <si>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</si>
  <si>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</si>
  <si>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</si>
  <si>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</si>
  <si>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</si>
  <si>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</si>
  <si>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</si>
  <si>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</si>
  <si>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</si>
  <si>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</si>
  <si>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</si>
  <si>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</si>
  <si>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</si>
  <si>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</si>
  <si>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</si>
  <si>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</si>
  <si>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</si>
  <si>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</si>
  <si>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</si>
  <si>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</si>
  <si>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</si>
  <si>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</si>
  <si>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</si>
  <si>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</si>
  <si>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</si>
  <si>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</si>
  <si>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</si>
  <si>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</si>
  <si>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</si>
  <si>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</si>
  <si>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</si>
  <si>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</si>
  <si>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</si>
  <si>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</si>
  <si>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</si>
  <si>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</si>
  <si>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</si>
  <si>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</si>
  <si>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</si>
  <si>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</si>
  <si>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</si>
  <si>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</si>
  <si>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</si>
  <si>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</si>
  <si>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</si>
  <si>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</si>
  <si>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</si>
  <si>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</si>
  <si>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</si>
  <si>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</si>
  <si>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</si>
  <si>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</si>
  <si>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</si>
  <si>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</si>
  <si>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</si>
  <si>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</si>
  <si>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</si>
  <si>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</si>
  <si>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</si>
  <si>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</si>
  <si>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</si>
  <si>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</si>
  <si>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</si>
  <si>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</si>
  <si>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</si>
  <si>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</si>
  <si>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</si>
  <si>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</si>
  <si>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</si>
  <si>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</si>
  <si>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</si>
  <si>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</si>
  <si>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</si>
  <si>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</si>
  <si>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</si>
  <si>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</si>
  <si>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</si>
  <si>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</si>
  <si>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</si>
  <si>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</si>
  <si>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</si>
  <si>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</si>
  <si>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</si>
  <si>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</si>
  <si>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</si>
  <si>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</si>
  <si>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</si>
  <si>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</si>
  <si>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</si>
  <si>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</si>
  <si>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</si>
  <si>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</si>
  <si>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</si>
  <si>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</si>
  <si>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</si>
  <si>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</si>
  <si>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</si>
  <si>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</si>
  <si>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</si>
  <si>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</si>
  <si>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</si>
  <si>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</si>
  <si>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</si>
  <si>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</si>
  <si>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</si>
  <si>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</si>
  <si>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</si>
  <si>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</si>
  <si>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</si>
  <si>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</si>
  <si>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</si>
  <si>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</si>
  <si>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</si>
  <si>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</si>
  <si>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</si>
  <si>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</si>
  <si>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</si>
  <si>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</si>
  <si>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</si>
  <si>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</si>
  <si>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</si>
  <si>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</si>
  <si>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</si>
  <si>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</si>
  <si>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</si>
  <si>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</si>
  <si>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</si>
  <si>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</si>
  <si>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</si>
  <si>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</si>
  <si>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</si>
  <si>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</si>
  <si>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</si>
  <si>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</si>
  <si>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</si>
  <si>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</si>
  <si>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</si>
  <si>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</si>
  <si>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</si>
  <si>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</si>
  <si>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</si>
  <si>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</si>
  <si>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</si>
  <si>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</si>
  <si>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</si>
  <si>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</si>
  <si>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</si>
  <si>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</si>
  <si>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</si>
  <si>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</si>
  <si>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</si>
  <si>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</si>
  <si>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</si>
  <si>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</si>
  <si>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</si>
  <si>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</si>
  <si>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</si>
  <si>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</si>
  <si>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</si>
  <si>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</si>
  <si>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</si>
  <si>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</si>
  <si>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</si>
  <si>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</si>
  <si>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</si>
  <si>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</si>
  <si>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</si>
  <si>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</si>
  <si>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</si>
  <si>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</si>
  <si>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</si>
  <si>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</si>
  <si>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</si>
  <si>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</si>
  <si>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</si>
  <si>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</si>
  <si>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</si>
  <si>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</si>
  <si>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</si>
  <si>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</si>
  <si>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</si>
  <si>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</si>
  <si>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</si>
  <si>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</si>
  <si>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</si>
  <si>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</si>
  <si>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</si>
  <si>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</si>
  <si>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</si>
  <si>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</si>
  <si>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</si>
  <si>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</si>
  <si>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</si>
  <si>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</si>
  <si>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</si>
  <si>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</si>
  <si>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</si>
  <si>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</si>
  <si>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</si>
  <si>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</si>
  <si>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</si>
  <si>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</si>
  <si>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</si>
  <si>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</si>
  <si>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</si>
  <si>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</si>
  <si>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</si>
  <si>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</si>
  <si>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</si>
  <si>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</si>
  <si>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</si>
  <si>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</si>
  <si>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</si>
  <si>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</si>
  <si>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</si>
  <si>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</si>
  <si>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</si>
  <si>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</si>
  <si>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</si>
  <si>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</si>
  <si>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</si>
  <si>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</si>
  <si>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</si>
  <si>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</si>
  <si>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</si>
  <si>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</si>
  <si>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</si>
  <si>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</si>
  <si>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</si>
  <si>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</si>
  <si>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</si>
  <si>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</si>
  <si>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</si>
  <si>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</si>
  <si>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</si>
  <si>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</si>
  <si>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</si>
  <si>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</si>
  <si>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</si>
  <si>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</si>
  <si>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</si>
  <si>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</si>
  <si>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</si>
  <si>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</si>
  <si>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</si>
  <si>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</si>
  <si>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</si>
  <si>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</si>
  <si>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</si>
  <si>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</si>
  <si>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</si>
  <si>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</si>
  <si>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</si>
  <si>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</si>
  <si>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</si>
  <si>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</si>
  <si>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</si>
  <si>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</si>
  <si>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</si>
  <si>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</si>
  <si>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</si>
  <si>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</si>
  <si>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</si>
  <si>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</si>
  <si>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</si>
  <si>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</si>
  <si>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</si>
  <si>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</si>
  <si>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</si>
  <si>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</si>
  <si>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</si>
  <si>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</si>
  <si>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</si>
  <si>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</si>
  <si>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</si>
  <si>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</si>
  <si>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</si>
  <si>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</si>
  <si>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</si>
  <si>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</si>
  <si>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</si>
  <si>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</si>
  <si>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</si>
  <si>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</si>
  <si>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</si>
  <si>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</si>
  <si>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</si>
  <si>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</si>
  <si>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</si>
  <si>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</si>
  <si>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</si>
  <si>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</si>
  <si>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</si>
  <si>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</si>
  <si>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</si>
  <si>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</si>
  <si>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</si>
  <si>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</si>
  <si>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</si>
  <si>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</si>
  <si>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</si>
  <si>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</si>
  <si>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</si>
  <si>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</si>
  <si>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</si>
  <si>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</si>
  <si>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</si>
  <si>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</si>
  <si>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</si>
  <si>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</si>
  <si>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</si>
  <si>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</si>
  <si>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</si>
  <si>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</si>
  <si>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</si>
  <si>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</si>
  <si>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</si>
  <si>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</si>
  <si>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</si>
  <si>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</si>
  <si>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</si>
  <si>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</si>
  <si>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</si>
  <si>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</si>
  <si>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</si>
  <si>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</si>
  <si>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</si>
  <si>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</si>
  <si>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</si>
  <si>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</si>
  <si>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</si>
  <si>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</si>
  <si>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</si>
  <si>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</si>
  <si>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</si>
  <si>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</si>
  <si>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</si>
  <si>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</si>
  <si>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</si>
  <si>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</si>
  <si>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</si>
  <si>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</si>
  <si>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</si>
  <si>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</si>
  <si>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</si>
  <si>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</si>
  <si>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</si>
  <si>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</si>
  <si>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</si>
  <si>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</si>
  <si>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</si>
  <si>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</si>
  <si>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</si>
  <si>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</si>
  <si>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</si>
  <si>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</si>
  <si>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</si>
  <si>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</si>
  <si>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</si>
  <si>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</si>
  <si>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</si>
  <si>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</si>
  <si>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</si>
  <si>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</si>
  <si>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</si>
  <si>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</si>
  <si>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</si>
  <si>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</si>
  <si>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</si>
  <si>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</si>
  <si>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</si>
  <si>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</si>
  <si>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</si>
  <si>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</si>
  <si>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</si>
  <si>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</si>
  <si>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</si>
  <si>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</si>
  <si>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</si>
  <si>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</si>
  <si>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</si>
  <si>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</si>
  <si>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</si>
  <si>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</si>
  <si>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</si>
  <si>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</si>
  <si>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</si>
  <si>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</si>
  <si>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</si>
  <si>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</si>
  <si>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</si>
  <si>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</si>
  <si>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</si>
  <si>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</si>
  <si>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</si>
  <si>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</si>
  <si>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</si>
  <si>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</si>
  <si>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</si>
  <si>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</si>
  <si>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</si>
  <si>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</si>
  <si>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</si>
  <si>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</si>
  <si>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</si>
  <si>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</si>
  <si>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</si>
  <si>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</si>
  <si>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</si>
  <si>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</si>
  <si>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</si>
  <si>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</si>
  <si>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</si>
  <si>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</si>
  <si>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</si>
  <si>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</si>
  <si>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</si>
  <si>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</si>
  <si>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</si>
  <si>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</si>
  <si>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</si>
  <si>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</si>
  <si>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</si>
  <si>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</si>
  <si>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</si>
  <si>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</si>
  <si>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</si>
  <si>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</si>
  <si>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</si>
  <si>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</si>
  <si>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</si>
  <si>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</si>
  <si>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</si>
  <si>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</si>
  <si>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</si>
  <si>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</si>
  <si>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</si>
  <si>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</si>
  <si>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</si>
  <si>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</si>
  <si>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</si>
  <si>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</si>
  <si>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</si>
  <si>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</si>
  <si>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</si>
  <si>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</si>
  <si>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</si>
  <si>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</si>
  <si>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</si>
  <si>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</si>
  <si>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</si>
  <si>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</si>
  <si>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</si>
  <si>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</si>
  <si>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</si>
  <si>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</si>
  <si>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</si>
  <si>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</si>
  <si>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</si>
  <si>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</si>
  <si>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</si>
  <si>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</si>
  <si>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</si>
  <si>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</si>
  <si>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</si>
  <si>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</si>
  <si>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</si>
  <si>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</si>
  <si>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</si>
  <si>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</si>
  <si>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</si>
  <si>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</si>
  <si>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</si>
  <si>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</si>
  <si>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</si>
  <si>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</si>
  <si>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</si>
  <si>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</si>
  <si>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</si>
  <si>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</si>
  <si>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</si>
  <si>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</si>
  <si>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</si>
  <si>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</si>
  <si>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</si>
  <si>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</si>
  <si>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</si>
  <si>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</si>
  <si>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</si>
  <si>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</si>
  <si>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</si>
  <si>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</si>
  <si>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</si>
  <si>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</si>
  <si>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</si>
  <si>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</si>
  <si>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</si>
  <si>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</si>
  <si>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</si>
  <si>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</si>
  <si>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</si>
  <si>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</si>
  <si>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</si>
  <si>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</si>
  <si>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</si>
  <si>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</si>
  <si>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</si>
  <si>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</si>
  <si>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</si>
  <si>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</si>
  <si>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</si>
  <si>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</si>
  <si>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</si>
  <si>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</si>
  <si>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</si>
  <si>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</si>
  <si>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</si>
  <si>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</si>
  <si>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</si>
  <si>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</si>
  <si>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</si>
  <si>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</si>
  <si>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</si>
  <si>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</si>
  <si>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</si>
  <si>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</si>
  <si>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</si>
  <si>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</si>
  <si>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</si>
  <si>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</si>
  <si>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</si>
  <si>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</si>
  <si>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</si>
  <si>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</si>
  <si>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</si>
  <si>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</si>
  <si>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</si>
  <si>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</si>
  <si>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</si>
  <si>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</si>
  <si>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</si>
  <si>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</si>
  <si>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</si>
  <si>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</si>
  <si>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</si>
  <si>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</si>
  <si>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</si>
  <si>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</si>
  <si>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</si>
  <si>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</si>
  <si>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</si>
  <si>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</si>
  <si>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</si>
  <si>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</si>
  <si>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</si>
  <si>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</si>
  <si>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</si>
  <si>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</si>
  <si>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</si>
  <si>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</si>
  <si>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</si>
  <si>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</si>
  <si>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</si>
  <si>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</si>
  <si>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</si>
  <si>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</si>
  <si>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</si>
  <si>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</si>
  <si>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</si>
  <si>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</si>
  <si>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</si>
  <si>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</si>
  <si>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</si>
  <si>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</si>
  <si>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</si>
  <si>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</si>
  <si>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</si>
  <si>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</si>
  <si>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</si>
  <si>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</si>
  <si>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</si>
  <si>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</si>
  <si>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</si>
  <si>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</si>
  <si>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</si>
  <si>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</si>
  <si>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</si>
  <si>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</si>
  <si>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</si>
  <si>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</si>
  <si>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</si>
  <si>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</si>
  <si>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</si>
  <si>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</si>
  <si>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</si>
  <si>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</si>
  <si>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</si>
  <si>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</si>
  <si>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</si>
  <si>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</si>
  <si>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</si>
  <si>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</si>
  <si>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</si>
  <si>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</si>
  <si>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</si>
  <si>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</si>
  <si>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</si>
  <si>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</si>
  <si>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</si>
  <si>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</si>
  <si>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</si>
  <si>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</si>
  <si>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</si>
  <si>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</si>
  <si>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</si>
  <si>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</si>
  <si>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</si>
  <si>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</si>
  <si>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</si>
  <si>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</si>
  <si>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</si>
  <si>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</si>
  <si>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</si>
  <si>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</si>
  <si>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</si>
  <si>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</si>
  <si>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</si>
  <si>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</si>
  <si>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</si>
  <si>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</si>
  <si>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</si>
  <si>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</si>
  <si>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</si>
  <si>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</si>
  <si>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</si>
  <si>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</si>
  <si>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</si>
  <si>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</si>
  <si>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</si>
  <si>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</si>
  <si>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</si>
  <si>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</si>
  <si>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</si>
  <si>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</si>
  <si>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</si>
  <si>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</si>
  <si>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</si>
  <si>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</si>
  <si>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</si>
  <si>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</si>
  <si>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</si>
  <si>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</si>
  <si>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</si>
  <si>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</si>
  <si>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</si>
  <si>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</si>
  <si>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</si>
  <si>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</si>
  <si>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</si>
  <si>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</si>
  <si>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</si>
  <si>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</si>
  <si>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</si>
  <si>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</si>
  <si>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</si>
  <si>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</si>
  <si>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</si>
  <si>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</si>
  <si>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</si>
  <si>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</si>
  <si>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</si>
  <si>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</si>
  <si>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</si>
  <si>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</si>
  <si>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</si>
  <si>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</si>
  <si>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</si>
  <si>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</si>
  <si>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</si>
  <si>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</si>
  <si>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</si>
  <si>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</si>
  <si>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</si>
  <si>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</si>
  <si>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</si>
  <si>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</si>
  <si>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</si>
  <si>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</si>
  <si>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</si>
  <si>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</si>
  <si>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</si>
  <si>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</si>
  <si>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</si>
  <si>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</si>
  <si>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</si>
  <si>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</si>
  <si>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</si>
  <si>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</si>
  <si>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</si>
  <si>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</si>
  <si>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</si>
  <si>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</si>
  <si>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</si>
  <si>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</si>
  <si>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</si>
  <si>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</si>
  <si>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</si>
  <si>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</si>
  <si>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</si>
  <si>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</si>
  <si>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</si>
  <si>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</si>
  <si>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</si>
  <si>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</si>
  <si>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</si>
  <si>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</si>
  <si>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</si>
  <si>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</si>
  <si>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</si>
  <si>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</si>
  <si>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</si>
  <si>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</si>
  <si>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</si>
  <si>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</si>
  <si>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</si>
  <si>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</si>
  <si>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</si>
  <si>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</si>
  <si>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</si>
  <si>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</si>
  <si>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</si>
  <si>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</si>
  <si>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</si>
  <si>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</si>
  <si>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</si>
  <si>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</si>
  <si>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</si>
  <si>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</si>
  <si>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</si>
  <si>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</si>
  <si>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</si>
  <si>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</si>
  <si>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</si>
  <si>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</si>
  <si>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</si>
  <si>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</si>
  <si>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</si>
  <si>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</si>
  <si>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</si>
  <si>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</si>
  <si>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</si>
  <si>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</si>
  <si>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</si>
  <si>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</si>
  <si>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</si>
  <si>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</si>
  <si>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</si>
  <si>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</si>
  <si>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</si>
  <si>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</si>
  <si>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</si>
  <si>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</si>
  <si>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</si>
  <si>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</si>
  <si>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</si>
  <si>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</si>
  <si>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</si>
  <si>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</si>
  <si>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</si>
  <si>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</si>
  <si>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</si>
  <si>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</si>
  <si>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</si>
  <si>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</si>
  <si>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</si>
  <si>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</si>
  <si>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</si>
  <si>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</si>
  <si>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</si>
  <si>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</si>
  <si>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</si>
  <si>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</si>
  <si>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</si>
  <si>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</si>
  <si>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</si>
  <si>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</si>
  <si>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</si>
  <si>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</si>
  <si>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</si>
  <si>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</si>
  <si>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</si>
  <si>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</si>
  <si>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</si>
  <si>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</si>
  <si>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</si>
  <si>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</si>
  <si>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</si>
  <si>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</si>
  <si>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</si>
  <si>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</si>
  <si>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</si>
  <si>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</si>
  <si>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</si>
  <si>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</si>
  <si>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</si>
  <si>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</si>
  <si>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</si>
  <si>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</si>
  <si>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</si>
  <si>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</si>
  <si>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</si>
  <si>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</si>
  <si>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</si>
  <si>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</si>
  <si>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</si>
  <si>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</si>
  <si>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</si>
  <si>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</si>
  <si>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</si>
  <si>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</si>
  <si>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</si>
  <si>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</si>
  <si>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</si>
  <si>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</si>
  <si>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</si>
  <si>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</si>
  <si>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</si>
  <si>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</si>
  <si>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</si>
  <si>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</si>
  <si>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</si>
  <si>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</si>
  <si>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</si>
  <si>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</si>
  <si>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</si>
  <si>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</si>
  <si>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</si>
  <si>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</si>
  <si>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</si>
  <si>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</si>
  <si>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</si>
  <si>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</si>
  <si>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</si>
  <si>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</si>
  <si>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</si>
  <si>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</si>
  <si>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</si>
  <si>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</si>
  <si>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</si>
  <si>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</si>
  <si>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</si>
  <si>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</si>
  <si>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</si>
  <si>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</si>
  <si>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</si>
  <si>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</si>
  <si>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</si>
  <si>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</si>
  <si>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</si>
  <si>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</si>
  <si>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</si>
  <si>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</si>
  <si>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</si>
  <si>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</si>
  <si>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</si>
  <si>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</si>
  <si>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</si>
  <si>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</si>
  <si>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</si>
  <si>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</si>
  <si>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</si>
  <si>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</si>
  <si>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</si>
  <si>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</si>
  <si>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</si>
  <si>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</si>
  <si>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</si>
  <si>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</si>
  <si>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</si>
  <si>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</si>
  <si>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</si>
  <si>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</si>
  <si>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</si>
  <si>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</si>
  <si>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</si>
  <si>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</si>
  <si>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</si>
  <si>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</si>
  <si>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</si>
  <si>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</si>
  <si>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</si>
  <si>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</si>
  <si>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</si>
  <si>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</si>
  <si>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</si>
  <si>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</si>
  <si>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</si>
  <si>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</si>
  <si>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</si>
  <si>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</si>
  <si>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</si>
  <si>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</si>
  <si>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</si>
  <si>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</si>
  <si>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</si>
  <si>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</si>
  <si>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</si>
  <si>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</si>
  <si>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</si>
  <si>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</si>
  <si>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</si>
  <si>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</si>
  <si>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</si>
  <si>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</si>
  <si>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</si>
  <si>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</si>
  <si>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</si>
  <si>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</si>
  <si>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</si>
  <si>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</si>
  <si>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</si>
  <si>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</si>
  <si>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</si>
  <si>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</si>
  <si>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</si>
  <si>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</si>
  <si>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</si>
  <si>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</si>
  <si>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</si>
  <si>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</si>
  <si>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</si>
  <si>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</si>
  <si>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</si>
  <si>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</si>
  <si>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</si>
  <si>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</si>
  <si>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</si>
  <si>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</si>
  <si>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</si>
  <si>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</si>
  <si>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</si>
  <si>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</si>
  <si>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</si>
  <si>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</si>
  <si>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</si>
  <si>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</si>
  <si>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</si>
  <si>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</si>
  <si>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</si>
  <si>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</si>
  <si>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</si>
  <si>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</si>
  <si>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</si>
  <si>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</si>
  <si>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</si>
  <si>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</si>
  <si>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</si>
  <si>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</si>
  <si>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</si>
  <si>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</si>
  <si>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</si>
  <si>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</si>
  <si>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</si>
  <si>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</si>
  <si>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</si>
  <si>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</si>
  <si>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</si>
  <si>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</si>
  <si>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</si>
  <si>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</si>
  <si>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</si>
  <si>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</si>
  <si>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</si>
  <si>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</si>
  <si>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</si>
  <si>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</si>
  <si>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</si>
  <si>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</si>
  <si>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</si>
  <si>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</si>
  <si>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</si>
  <si>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</si>
  <si>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</si>
  <si>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</si>
  <si>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</si>
  <si>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</si>
  <si>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</si>
  <si>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</si>
  <si>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</si>
  <si>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</si>
  <si>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</si>
  <si>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</si>
  <si>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</si>
  <si>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</si>
  <si>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</si>
  <si>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</si>
  <si>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</si>
  <si>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</si>
  <si>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</si>
  <si>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</si>
  <si>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</si>
  <si>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</si>
  <si>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</si>
  <si>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</si>
  <si>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</si>
  <si>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</si>
  <si>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</si>
  <si>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</si>
  <si>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</si>
  <si>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</si>
  <si>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</si>
  <si>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</si>
  <si>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</si>
  <si>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</si>
  <si>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</si>
  <si>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</si>
  <si>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</si>
  <si>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</si>
  <si>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</si>
  <si>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</si>
  <si>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</si>
  <si>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</si>
  <si>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</si>
  <si>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</si>
  <si>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</si>
  <si>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</si>
  <si>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</si>
  <si>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</si>
  <si>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</si>
  <si>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</si>
  <si>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</si>
  <si>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</si>
  <si>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</si>
  <si>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</si>
  <si>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</si>
  <si>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</si>
  <si>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</si>
  <si>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</si>
  <si>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</si>
  <si>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</si>
  <si>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</si>
  <si>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</si>
  <si>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</si>
  <si>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</si>
  <si>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</si>
  <si>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</si>
  <si>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</si>
  <si>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</si>
  <si>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</si>
  <si>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</si>
  <si>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</si>
  <si>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</si>
  <si>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</si>
  <si>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</si>
  <si>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</si>
  <si>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</si>
  <si>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</si>
  <si>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</si>
  <si>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</si>
  <si>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</si>
  <si>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</si>
  <si>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</si>
  <si>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</si>
  <si>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</si>
  <si>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</si>
  <si>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</si>
  <si>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</si>
  <si>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</si>
  <si>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</si>
  <si>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</si>
  <si>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</si>
  <si>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</si>
  <si>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</si>
  <si>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</si>
  <si>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</si>
  <si>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</si>
  <si>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</si>
  <si>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</si>
  <si>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</si>
  <si>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</si>
  <si>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</si>
  <si>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</si>
  <si>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</si>
  <si>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</si>
  <si>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</si>
  <si>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</si>
  <si>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</si>
  <si>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</si>
  <si>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</si>
  <si>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</si>
  <si>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</si>
  <si>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</si>
  <si>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</si>
  <si>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</si>
  <si>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</si>
  <si>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</si>
  <si>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</si>
  <si>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</si>
  <si>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</si>
  <si>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</si>
  <si>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</si>
  <si>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</si>
  <si>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</si>
  <si>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</si>
  <si>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</si>
  <si>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</si>
  <si>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</si>
  <si>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</si>
  <si>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</si>
  <si>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</si>
  <si>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</si>
  <si>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</si>
  <si>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</si>
  <si>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</si>
  <si>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</si>
  <si>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</si>
  <si>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</si>
  <si>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</si>
  <si>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</si>
  <si>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</si>
  <si>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</si>
  <si>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</si>
  <si>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</si>
  <si>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</si>
  <si>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</si>
  <si>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</si>
  <si>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</si>
  <si>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</si>
  <si>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</si>
  <si>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</si>
  <si>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</si>
  <si>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</si>
  <si>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</si>
  <si>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</si>
  <si>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</si>
  <si>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</si>
  <si>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</si>
  <si>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</si>
  <si>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</si>
  <si>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</si>
  <si>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</si>
  <si>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</si>
  <si>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</si>
  <si>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</si>
  <si>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</si>
  <si>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</si>
  <si>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</si>
  <si>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</si>
  <si>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</si>
  <si>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</si>
  <si>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</si>
  <si>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</si>
  <si>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</si>
  <si>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</si>
  <si>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</si>
  <si>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</si>
  <si>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</si>
  <si>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</si>
  <si>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</si>
  <si>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</si>
  <si>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</si>
  <si>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</si>
  <si>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</si>
  <si>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</si>
  <si>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</si>
  <si>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</si>
  <si>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</si>
  <si>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</si>
  <si>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</si>
  <si>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</si>
  <si>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</si>
  <si>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</si>
  <si>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</si>
  <si>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</si>
  <si>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</si>
  <si>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</si>
  <si>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</si>
  <si>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</si>
  <si>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</si>
  <si>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</si>
  <si>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</si>
  <si>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</si>
  <si>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</si>
  <si>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</si>
  <si>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</si>
  <si>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</si>
  <si>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</si>
  <si>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</si>
  <si>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</si>
  <si>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</si>
  <si>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</si>
  <si>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</si>
  <si>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</si>
  <si>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</si>
  <si>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</si>
  <si>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</si>
  <si>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</si>
  <si>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</si>
  <si>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</si>
  <si>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</si>
  <si>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</si>
  <si>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</si>
  <si>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</si>
  <si>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</si>
  <si>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</si>
  <si>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</si>
  <si>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</si>
  <si>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</si>
  <si>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</si>
  <si>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</si>
  <si>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</si>
  <si>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</si>
  <si>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</si>
  <si>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</si>
  <si>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</si>
  <si>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</si>
  <si>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</si>
  <si>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</si>
  <si>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</si>
  <si>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</si>
  <si>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</si>
  <si>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</si>
  <si>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</si>
  <si>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</si>
  <si>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</si>
  <si>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</si>
  <si>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</si>
  <si>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</si>
  <si>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</si>
  <si>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</si>
  <si>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</si>
  <si>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</si>
  <si>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</si>
  <si>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</si>
  <si>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</si>
  <si>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</si>
  <si>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</si>
  <si>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</si>
  <si>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</si>
  <si>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</si>
  <si>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</si>
  <si>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</si>
  <si>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</si>
  <si>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</si>
  <si>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</si>
  <si>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</si>
  <si>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</si>
  <si>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</si>
  <si>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</si>
  <si>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</si>
  <si>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</si>
  <si>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</si>
  <si>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</si>
  <si>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</si>
  <si>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</si>
  <si>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</si>
  <si>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</si>
  <si>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</si>
  <si>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</si>
  <si>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</si>
  <si>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</si>
  <si>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</si>
  <si>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</si>
  <si>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</si>
  <si>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</si>
  <si>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</si>
  <si>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</si>
  <si>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</si>
  <si>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</si>
  <si>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</si>
  <si>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</si>
  <si>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</si>
  <si>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</si>
  <si>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</si>
  <si>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</si>
  <si>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</si>
  <si>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</si>
  <si>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</si>
  <si>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</si>
  <si>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</si>
  <si>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</si>
  <si>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</si>
  <si>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</si>
  <si>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</si>
  <si>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</si>
  <si>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</si>
  <si>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</si>
  <si>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</si>
  <si>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</si>
  <si>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</si>
  <si>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</si>
  <si>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</si>
  <si>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</si>
  <si>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</si>
  <si>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</si>
  <si>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</si>
  <si>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</si>
  <si>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</si>
  <si>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</si>
  <si>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</si>
  <si>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</si>
  <si>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</si>
  <si>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</si>
  <si>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</si>
  <si>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</si>
  <si>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</si>
  <si>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</si>
  <si>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</si>
  <si>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</si>
  <si>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</si>
  <si>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</si>
  <si>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</si>
  <si>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</si>
  <si>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</si>
  <si>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</si>
  <si>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</si>
  <si>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</si>
  <si>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</si>
  <si>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</si>
  <si>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</si>
  <si>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</si>
  <si>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</si>
  <si>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</si>
  <si>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</si>
  <si>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</si>
  <si>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</si>
  <si>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</si>
  <si>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</si>
  <si>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</si>
  <si>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</si>
  <si>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</si>
  <si>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</si>
  <si>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</si>
  <si>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</si>
  <si>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</si>
  <si>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</si>
  <si>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</si>
  <si>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</si>
  <si>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</si>
  <si>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</si>
  <si>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</si>
  <si>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</si>
  <si>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</si>
  <si>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</si>
  <si>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</si>
  <si>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</si>
  <si>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</si>
  <si>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</si>
  <si>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</si>
  <si>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</si>
  <si>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</si>
  <si>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</si>
  <si>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</si>
  <si>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</si>
  <si>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</si>
  <si>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</si>
  <si>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</si>
  <si>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</si>
  <si>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</si>
  <si>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</si>
  <si>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</si>
  <si>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</si>
  <si>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</si>
  <si>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</si>
  <si>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</si>
  <si>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</si>
  <si>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</si>
  <si>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</si>
  <si>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</si>
  <si>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</si>
  <si>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</si>
  <si>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</si>
  <si>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</si>
  <si>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</si>
  <si>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</si>
  <si>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</si>
  <si>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</si>
  <si>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</si>
  <si>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</si>
  <si>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</si>
  <si>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</si>
  <si>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</si>
  <si>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</si>
  <si>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</si>
  <si>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</si>
  <si>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</si>
  <si>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</si>
  <si>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</si>
  <si>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</si>
  <si>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</si>
  <si>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</si>
  <si>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</si>
  <si>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</si>
  <si>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</si>
  <si>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</si>
  <si>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</si>
  <si>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</si>
  <si>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</si>
  <si>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</si>
  <si>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</si>
  <si>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</si>
  <si>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</si>
  <si>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</si>
  <si>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</si>
  <si>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</si>
  <si>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</si>
  <si>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</si>
  <si>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</si>
  <si>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</si>
  <si>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</si>
  <si>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</si>
  <si>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</si>
  <si>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</si>
  <si>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</si>
  <si>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</si>
  <si>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</si>
  <si>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</si>
  <si>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</si>
  <si>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</si>
  <si>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</si>
  <si>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</si>
  <si>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</si>
  <si>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</si>
  <si>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</si>
  <si>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</si>
  <si>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</si>
  <si>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</si>
  <si>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</si>
  <si>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</si>
  <si>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</si>
  <si>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</si>
  <si>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</si>
  <si>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</si>
  <si>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</si>
  <si>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</si>
  <si>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</si>
  <si>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</si>
  <si>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</si>
  <si>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</si>
  <si>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</si>
  <si>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</si>
  <si>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</si>
  <si>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</si>
  <si>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</si>
  <si>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</si>
  <si>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</si>
  <si>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</si>
  <si>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</si>
  <si>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</si>
  <si>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</si>
  <si>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</si>
  <si>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</si>
  <si>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</si>
  <si>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</si>
  <si>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</si>
  <si>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</si>
  <si>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</si>
  <si>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</si>
  <si>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</si>
  <si>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</si>
  <si>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</si>
  <si>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</si>
  <si>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</si>
  <si>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</si>
  <si>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</si>
  <si>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</si>
  <si>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</si>
  <si>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</si>
  <si>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</si>
  <si>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</si>
  <si>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</si>
  <si>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</si>
  <si>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</si>
  <si>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</si>
  <si>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</si>
  <si>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</si>
  <si>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</si>
  <si>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</si>
  <si>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</si>
  <si>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</si>
  <si>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</si>
  <si>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</si>
  <si>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</si>
  <si>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</si>
  <si>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</si>
  <si>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</si>
  <si>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</si>
  <si>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</si>
  <si>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</si>
  <si>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</si>
  <si>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</si>
  <si>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</si>
  <si>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</si>
  <si>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</si>
  <si>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</si>
  <si>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</si>
  <si>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</si>
  <si>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</si>
  <si>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</si>
  <si>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</si>
  <si>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</si>
  <si>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</si>
  <si>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</si>
  <si>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</si>
  <si>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</si>
  <si>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</si>
  <si>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</si>
  <si>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</si>
  <si>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</si>
  <si>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</si>
  <si>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</si>
  <si>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</si>
  <si>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</si>
  <si>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</si>
  <si>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</si>
  <si>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</si>
  <si>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</si>
  <si>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</si>
  <si>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</si>
  <si>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</si>
  <si>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</si>
  <si>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</si>
  <si>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</si>
  <si>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</si>
  <si>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</si>
  <si>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</si>
  <si>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</si>
  <si>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</si>
  <si>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</si>
  <si>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</si>
  <si>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</si>
  <si>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</si>
  <si>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</si>
  <si>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</si>
  <si>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</si>
  <si>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</si>
  <si>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</si>
  <si>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</si>
  <si>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</si>
  <si>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</si>
  <si>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</si>
  <si>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</si>
  <si>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</si>
  <si>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</si>
  <si>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</si>
  <si>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</si>
  <si>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</si>
  <si>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</si>
  <si>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</si>
  <si>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</si>
  <si>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</si>
  <si>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</si>
  <si>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</si>
  <si>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</si>
  <si>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</si>
  <si>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</si>
  <si>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</si>
  <si>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</si>
  <si>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</si>
  <si>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</si>
  <si>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</si>
  <si>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</si>
  <si>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</si>
  <si>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</si>
  <si>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</si>
  <si>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</si>
  <si>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</si>
  <si>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</si>
  <si>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</si>
  <si>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</si>
  <si>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</si>
  <si>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</si>
  <si>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</si>
  <si>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</si>
  <si>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</si>
  <si>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</si>
  <si>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</si>
  <si>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</si>
  <si>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</si>
  <si>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</si>
  <si>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</si>
  <si>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</si>
  <si>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</si>
  <si>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</si>
  <si>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</si>
  <si>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</si>
  <si>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</si>
  <si>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</si>
  <si>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</si>
  <si>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</si>
  <si>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</si>
  <si>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</si>
  <si>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</si>
  <si>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</si>
  <si>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</si>
  <si>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</si>
  <si>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</si>
  <si>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</si>
  <si>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</si>
  <si>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</si>
  <si>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</si>
  <si>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</si>
  <si>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</si>
  <si>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</si>
  <si>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</si>
  <si>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</si>
  <si>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</si>
  <si>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</si>
  <si>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</si>
  <si>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</si>
  <si>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</si>
  <si>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</si>
  <si>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</si>
  <si>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</si>
  <si>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</si>
  <si>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</si>
  <si>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</si>
  <si>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</si>
  <si>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</si>
  <si>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</si>
  <si>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</si>
  <si>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</si>
  <si>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</si>
  <si>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</si>
  <si>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</si>
  <si>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</si>
  <si>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</si>
  <si>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</si>
  <si>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</si>
  <si>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</si>
  <si>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</si>
  <si>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</si>
  <si>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</si>
  <si>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</si>
  <si>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</si>
  <si>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</si>
  <si>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</si>
  <si>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</si>
  <si>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</si>
  <si>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</si>
  <si>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</si>
  <si>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</si>
  <si>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</si>
  <si>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</si>
  <si>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</si>
  <si>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</si>
  <si>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</si>
  <si>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</si>
  <si>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</si>
  <si>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</si>
  <si>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</si>
  <si>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</si>
  <si>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</si>
  <si>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</si>
  <si>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</si>
  <si>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</si>
  <si>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</si>
  <si>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</si>
  <si>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</si>
  <si>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</si>
  <si>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</si>
  <si>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</si>
  <si>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</si>
  <si>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</si>
  <si>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</si>
  <si>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</si>
  <si>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</si>
  <si>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</si>
  <si>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</si>
  <si>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</si>
  <si>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</si>
  <si>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</si>
  <si>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</si>
  <si>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</si>
  <si>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</si>
  <si>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</si>
  <si>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</si>
  <si>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</si>
  <si>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</si>
  <si>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</si>
  <si>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</si>
  <si>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</si>
  <si>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</si>
  <si>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</si>
  <si>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</si>
  <si>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</si>
  <si>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</si>
  <si>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</si>
  <si>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</si>
  <si>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</si>
  <si>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</si>
  <si>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</si>
  <si>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</si>
  <si>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</si>
  <si>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</si>
  <si>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</si>
  <si>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</si>
  <si>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</si>
  <si>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</si>
  <si>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</si>
  <si>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</si>
  <si>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</si>
  <si>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</si>
  <si>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</si>
  <si>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</si>
  <si>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</si>
  <si>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</si>
  <si>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</si>
  <si>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</si>
  <si>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</si>
  <si>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</si>
  <si>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</si>
  <si>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</si>
  <si>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</si>
  <si>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</si>
  <si>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</si>
  <si>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</si>
  <si>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</si>
  <si>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</si>
  <si>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</si>
  <si>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</si>
  <si>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</si>
  <si>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</si>
  <si>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</si>
  <si>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</si>
  <si>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</si>
  <si>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</si>
  <si>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</si>
  <si>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</si>
  <si>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</si>
  <si>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</si>
  <si>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</si>
  <si>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</si>
  <si>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</si>
  <si>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</si>
  <si>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</si>
  <si>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</si>
  <si>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</si>
  <si>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</si>
  <si>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</si>
  <si>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</si>
  <si>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</si>
  <si>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</si>
  <si>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</si>
  <si>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</si>
  <si>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</si>
  <si>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</si>
  <si>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</si>
  <si>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</si>
  <si>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</si>
  <si>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</si>
  <si>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</si>
  <si>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</si>
  <si>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</si>
  <si>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</si>
  <si>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</si>
  <si>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</si>
  <si>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</si>
  <si>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</si>
  <si>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</si>
  <si>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</si>
  <si>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</si>
  <si>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</si>
  <si>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</si>
  <si>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</si>
  <si>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</si>
  <si>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</si>
  <si>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</si>
  <si>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</si>
  <si>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</si>
  <si>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</si>
  <si>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</si>
  <si>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</si>
  <si>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</si>
  <si>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</si>
  <si>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</si>
  <si>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</si>
  <si>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</si>
  <si>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</si>
  <si>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</si>
  <si>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</si>
  <si>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</si>
  <si>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</si>
  <si>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</si>
  <si>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</si>
  <si>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</si>
  <si>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</si>
  <si>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</si>
  <si>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</si>
  <si>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</si>
  <si>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</si>
  <si>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</si>
  <si>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</si>
  <si>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</si>
  <si>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</si>
  <si>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</si>
  <si>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</si>
  <si>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</si>
  <si>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</si>
  <si>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</si>
  <si>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</si>
  <si>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</si>
  <si>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</si>
  <si>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</si>
  <si>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</si>
  <si>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</si>
  <si>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</si>
  <si>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</si>
  <si>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</si>
  <si>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</si>
  <si>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</si>
  <si>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</si>
  <si>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</si>
  <si>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</si>
  <si>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</si>
  <si>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</si>
  <si>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</si>
  <si>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</si>
  <si>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</si>
  <si>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</si>
  <si>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</si>
  <si>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</si>
  <si>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</si>
  <si>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</si>
  <si>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</si>
  <si>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</si>
  <si>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</si>
  <si>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</si>
  <si>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</si>
  <si>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</si>
  <si>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</si>
  <si>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</si>
  <si>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</si>
  <si>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</si>
  <si>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</si>
  <si>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</si>
  <si>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</si>
  <si>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</si>
  <si>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</si>
  <si>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</si>
  <si>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</si>
  <si>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</si>
  <si>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</si>
  <si>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</si>
  <si>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</si>
  <si>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</si>
  <si>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</si>
  <si>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</si>
  <si>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</si>
  <si>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</si>
  <si>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</si>
  <si>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</si>
  <si>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</si>
  <si>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</si>
  <si>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</si>
  <si>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</si>
  <si>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</si>
  <si>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</si>
  <si>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</si>
  <si>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</si>
  <si>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</si>
  <si>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</si>
  <si>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</si>
  <si>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</si>
  <si>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</si>
  <si>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</si>
  <si>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</si>
  <si>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</si>
  <si>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</si>
  <si>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</si>
  <si>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</si>
  <si>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</si>
  <si>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</si>
  <si>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</si>
  <si>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</si>
  <si>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</si>
  <si>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</si>
  <si>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</si>
  <si>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</si>
  <si>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</si>
  <si>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</si>
  <si>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</si>
  <si>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</si>
  <si>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</si>
  <si>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</si>
  <si>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</si>
  <si>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</si>
  <si>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</si>
  <si>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</si>
  <si>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</si>
  <si>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</si>
  <si>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</si>
  <si>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</si>
  <si>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</si>
  <si>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</si>
  <si>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</si>
  <si>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</si>
  <si>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</si>
  <si>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</si>
  <si>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</si>
  <si>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</si>
  <si>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</si>
  <si>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</si>
  <si>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</si>
  <si>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</si>
  <si>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</si>
  <si>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</si>
  <si>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</si>
  <si>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</si>
  <si>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</si>
  <si>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</si>
  <si>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</si>
  <si>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</si>
  <si>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</si>
  <si>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</si>
  <si>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</si>
  <si>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</si>
  <si>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</si>
  <si>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</si>
  <si>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</si>
  <si>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</si>
  <si>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</si>
  <si>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</si>
  <si>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</si>
  <si>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</si>
  <si>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</si>
  <si>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</si>
  <si>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</si>
  <si>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</si>
  <si>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</si>
  <si>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</si>
  <si>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</si>
  <si>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</si>
  <si>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</si>
  <si>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</si>
  <si>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</si>
  <si>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</si>
  <si>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</si>
  <si>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</si>
  <si>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</si>
  <si>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</si>
  <si>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</si>
  <si>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</si>
  <si>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</si>
  <si>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</si>
  <si>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</si>
  <si>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</si>
  <si>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</si>
  <si>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</si>
  <si>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</si>
  <si>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</si>
  <si>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</si>
  <si>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</si>
  <si>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</si>
  <si>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</si>
  <si>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</si>
  <si>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</si>
  <si>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</si>
  <si>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</si>
  <si>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</si>
  <si>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</si>
  <si>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</si>
  <si>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</si>
  <si>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</si>
  <si>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</si>
  <si>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</si>
  <si>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</si>
  <si>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</si>
  <si>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</si>
  <si>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</si>
  <si>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</si>
  <si>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</si>
  <si>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</si>
  <si>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</si>
  <si>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</si>
  <si>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</si>
  <si>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</si>
  <si>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</si>
  <si>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</si>
  <si>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</si>
  <si>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</si>
  <si>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</si>
  <si>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</si>
  <si>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</si>
  <si>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</si>
  <si>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</si>
  <si>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</si>
  <si>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</si>
  <si>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</si>
  <si>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</si>
  <si>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</si>
  <si>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</si>
  <si>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</si>
  <si>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</si>
  <si>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</si>
  <si>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</si>
  <si>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</si>
  <si>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</si>
  <si>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</si>
  <si>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</si>
  <si>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</si>
  <si>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</si>
  <si>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</si>
  <si>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</si>
  <si>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</si>
  <si>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</si>
  <si>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</si>
  <si>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</si>
  <si>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</si>
  <si>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</si>
  <si>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</si>
  <si>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</si>
  <si>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</si>
  <si>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</si>
  <si>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</si>
  <si>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</si>
  <si>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</si>
  <si>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</si>
  <si>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</si>
  <si>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</si>
  <si>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</si>
  <si>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</si>
  <si>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</si>
  <si>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</si>
  <si>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</si>
  <si>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</si>
  <si>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</si>
  <si>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</si>
  <si>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</si>
  <si>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</si>
  <si>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</si>
  <si>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</si>
  <si>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</si>
  <si>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</si>
  <si>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</si>
  <si>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</si>
  <si>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</si>
  <si>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</si>
  <si>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</si>
  <si>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</si>
  <si>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</si>
  <si>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</si>
  <si>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</si>
  <si>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</si>
  <si>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</si>
  <si>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</si>
  <si>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</si>
  <si>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</si>
  <si>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</si>
  <si>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</si>
  <si>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</si>
  <si>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</si>
  <si>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</si>
  <si>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</si>
  <si>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</si>
  <si>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</si>
  <si>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</si>
  <si>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</si>
  <si>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</si>
  <si>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</si>
  <si>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</si>
  <si>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</si>
  <si>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</si>
  <si>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</si>
  <si>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</si>
  <si>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</si>
  <si>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</si>
  <si>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</si>
  <si>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</si>
  <si>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</si>
  <si>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</si>
  <si>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</si>
  <si>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</si>
  <si>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</si>
  <si>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</si>
  <si>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</si>
  <si>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</si>
  <si>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</si>
  <si>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</si>
  <si>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</si>
  <si>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</si>
  <si>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</si>
  <si>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</si>
  <si>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</si>
  <si>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</si>
  <si>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</si>
  <si>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</si>
  <si>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</si>
  <si>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</si>
  <si>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</si>
  <si>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</si>
  <si>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</si>
  <si>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</si>
  <si>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</si>
  <si>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</si>
  <si>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</si>
  <si>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</si>
  <si>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</si>
  <si>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</si>
  <si>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</si>
  <si>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</si>
  <si>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</si>
  <si>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</si>
  <si>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</si>
  <si>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</si>
  <si>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</si>
  <si>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</si>
  <si>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</si>
  <si>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</si>
  <si>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</si>
  <si>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</si>
  <si>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</si>
  <si>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</si>
  <si>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</si>
  <si>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</si>
  <si>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</si>
  <si>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</si>
  <si>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</si>
  <si>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</si>
  <si>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</si>
  <si>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</si>
  <si>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</si>
  <si>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</si>
  <si>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</si>
  <si>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</si>
  <si>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</si>
  <si>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</si>
  <si>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</si>
  <si>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</si>
  <si>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</si>
  <si>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</si>
  <si>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</si>
  <si>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</si>
  <si>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</si>
  <si>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</si>
  <si>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</si>
  <si>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</si>
  <si>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</si>
  <si>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</si>
  <si>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</si>
  <si>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</si>
  <si>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</si>
  <si>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</si>
  <si>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</si>
  <si>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</si>
  <si>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</si>
  <si>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</si>
  <si>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</si>
  <si>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</si>
  <si>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</si>
  <si>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</si>
  <si>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</si>
  <si>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</si>
  <si>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</si>
  <si>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</si>
  <si>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</si>
  <si>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</si>
  <si>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</si>
  <si>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</si>
  <si>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</si>
  <si>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</si>
  <si>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</si>
  <si>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</si>
  <si>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</si>
  <si>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</si>
  <si>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</si>
  <si>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</si>
  <si>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</si>
  <si>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</si>
  <si>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</si>
  <si>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</si>
  <si>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</si>
  <si>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</si>
  <si>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</si>
  <si>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</si>
  <si>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</si>
  <si>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</si>
  <si>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</si>
  <si>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</si>
  <si>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</si>
  <si>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</si>
  <si>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</si>
  <si>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</si>
  <si>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</si>
  <si>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</si>
  <si>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</si>
  <si>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</si>
  <si>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</si>
  <si>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</si>
  <si>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</si>
  <si>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</si>
  <si>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</si>
  <si>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</si>
  <si>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</si>
  <si>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</si>
  <si>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</si>
  <si>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</si>
  <si>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</si>
  <si>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</si>
  <si>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</si>
  <si>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</si>
  <si>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</si>
  <si>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</si>
  <si>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</si>
  <si>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</si>
  <si>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</si>
  <si>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</si>
  <si>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</si>
  <si>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</si>
  <si>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</si>
  <si>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</si>
  <si>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</si>
  <si>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</si>
  <si>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</si>
  <si>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</si>
  <si>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</si>
  <si>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</si>
  <si>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</si>
  <si>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</si>
  <si>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</si>
  <si>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</si>
  <si>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</si>
  <si>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</si>
  <si>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</si>
  <si>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</si>
  <si>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</si>
  <si>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</si>
  <si>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</si>
  <si>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</si>
  <si>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</si>
  <si>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</si>
  <si>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</si>
  <si>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</si>
  <si>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</si>
  <si>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</si>
  <si>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</si>
  <si>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</si>
  <si>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</si>
  <si>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</si>
  <si>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</si>
  <si>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</si>
  <si>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</si>
  <si>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</si>
  <si>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</si>
  <si>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</si>
  <si>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</si>
  <si>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</si>
  <si>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</si>
  <si>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</si>
  <si>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</si>
  <si>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</si>
  <si>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</si>
  <si>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</si>
  <si>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</si>
  <si>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</si>
  <si>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</si>
  <si>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</si>
  <si>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</si>
  <si>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</si>
  <si>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</si>
  <si>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</si>
  <si>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</si>
  <si>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</si>
  <si>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</si>
  <si>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</si>
  <si>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</si>
  <si>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</si>
  <si>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</si>
  <si>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</si>
  <si>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</si>
  <si>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</si>
  <si>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</si>
  <si>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</si>
  <si>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</si>
  <si>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</si>
  <si>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</si>
  <si>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</si>
  <si>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</si>
  <si>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</si>
  <si>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</si>
  <si>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</si>
  <si>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</si>
  <si>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</si>
  <si>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</si>
  <si>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</si>
  <si>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</si>
  <si>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</si>
  <si>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</si>
  <si>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</si>
  <si>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</si>
  <si>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</si>
  <si>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</si>
  <si>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</si>
  <si>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</si>
  <si>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</si>
  <si>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</si>
  <si>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</si>
  <si>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</si>
  <si>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</si>
  <si>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</si>
  <si>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</si>
  <si>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</si>
  <si>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</si>
  <si>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</si>
  <si>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</si>
  <si>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</si>
  <si>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</si>
  <si>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</si>
  <si>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</si>
  <si>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</si>
  <si>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</si>
  <si>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</si>
  <si>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</si>
  <si>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</si>
  <si>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</si>
  <si>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</si>
  <si>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</si>
  <si>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</si>
  <si>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</si>
  <si>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</si>
  <si>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</si>
  <si>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</si>
  <si>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</si>
  <si>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</si>
  <si>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</si>
  <si>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</si>
  <si>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</si>
  <si>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</si>
  <si>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</si>
  <si>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</si>
  <si>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</si>
  <si>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</si>
  <si>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</si>
  <si>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</si>
  <si>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</si>
  <si>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</si>
  <si>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</si>
  <si>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</si>
  <si>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</si>
  <si>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</si>
  <si>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</si>
  <si>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</si>
  <si>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</si>
  <si>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</si>
  <si>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</si>
  <si>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</si>
  <si>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</si>
  <si>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</si>
  <si>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</si>
  <si>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</si>
  <si>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</si>
  <si>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</si>
  <si>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</si>
  <si>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</si>
  <si>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</si>
  <si>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</si>
  <si>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</si>
  <si>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</si>
  <si>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</si>
  <si>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</si>
  <si>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</si>
  <si>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</si>
  <si>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</si>
  <si>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</si>
  <si>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</si>
  <si>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</si>
  <si>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</si>
  <si>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</si>
  <si>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</si>
  <si>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</si>
  <si>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</si>
  <si>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</si>
  <si>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</si>
  <si>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</si>
  <si>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</si>
  <si>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</si>
  <si>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</si>
  <si>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</si>
  <si>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</si>
  <si>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</si>
  <si>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</si>
  <si>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</si>
  <si>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</si>
  <si>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</si>
  <si>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</si>
  <si>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</si>
  <si>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</si>
  <si>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</si>
  <si>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</si>
  <si>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</si>
  <si>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</si>
  <si>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</si>
  <si>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</si>
  <si>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</si>
  <si>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</si>
  <si>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</si>
  <si>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</si>
  <si>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</si>
  <si>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</si>
  <si>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</si>
  <si>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</si>
  <si>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</si>
  <si>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</si>
  <si>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</si>
  <si>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</si>
  <si>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</si>
  <si>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</si>
  <si>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</si>
  <si>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</si>
  <si>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</si>
  <si>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</si>
  <si>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</si>
  <si>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</si>
  <si>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</si>
  <si>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</si>
  <si>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</si>
  <si>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</si>
  <si>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</si>
  <si>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</si>
  <si>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</si>
  <si>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</si>
  <si>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</si>
  <si>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</si>
  <si>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</si>
  <si>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</si>
  <si>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</si>
  <si>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</si>
  <si>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</si>
  <si>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</si>
  <si>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</si>
  <si>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</si>
  <si>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</si>
  <si>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</si>
  <si>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</si>
  <si>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</si>
  <si>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</si>
  <si>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</si>
  <si>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</si>
  <si>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</si>
  <si>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</si>
  <si>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</si>
  <si>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</si>
  <si>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</si>
  <si>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</si>
  <si>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</si>
  <si>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</si>
  <si>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</si>
  <si>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</si>
  <si>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</si>
  <si>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</si>
  <si>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</si>
  <si>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</si>
  <si>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</si>
  <si>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</si>
  <si>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</si>
  <si>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</si>
  <si>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</si>
  <si>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</si>
  <si>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</si>
  <si>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</si>
  <si>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</si>
  <si>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</si>
  <si>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</si>
  <si>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</si>
  <si>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</si>
  <si>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</si>
  <si>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</si>
  <si>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</si>
  <si>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</si>
  <si>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</si>
  <si>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</si>
  <si>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</si>
  <si>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</si>
  <si>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</si>
  <si>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</si>
  <si>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</si>
  <si>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</si>
  <si>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</si>
  <si>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</si>
  <si>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</si>
  <si>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</si>
  <si>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</si>
  <si>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</si>
  <si>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</si>
  <si>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</si>
  <si>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</si>
  <si>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</si>
  <si>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</si>
  <si>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</si>
  <si>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</si>
  <si>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</si>
  <si>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</si>
  <si>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</si>
  <si>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</si>
  <si>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</si>
  <si>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</si>
  <si>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</si>
  <si>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</si>
  <si>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</si>
  <si>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</si>
  <si>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</si>
  <si>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</si>
  <si>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</si>
  <si>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</si>
  <si>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</si>
  <si>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</si>
  <si>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</si>
  <si>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</si>
  <si>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</si>
  <si>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</si>
  <si>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</si>
  <si>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</si>
  <si>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</si>
  <si>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</si>
  <si>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</si>
  <si>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</si>
  <si>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</si>
  <si>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</si>
  <si>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</si>
  <si>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</si>
  <si>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</si>
  <si>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</si>
  <si>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</si>
  <si>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</si>
  <si>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</si>
  <si>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</si>
  <si>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</si>
  <si>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</si>
  <si>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</si>
  <si>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</si>
  <si>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</si>
  <si>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</si>
  <si>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</si>
  <si>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</si>
  <si>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</si>
  <si>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</si>
  <si>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</si>
  <si>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</si>
  <si>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</si>
  <si>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</si>
  <si>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</si>
  <si>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</si>
  <si>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</si>
  <si>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</si>
  <si>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</si>
  <si>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</si>
  <si>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</si>
  <si>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</si>
  <si>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</si>
  <si>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</si>
  <si>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</si>
  <si>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</si>
  <si>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</si>
  <si>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</si>
  <si>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</si>
  <si>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</si>
  <si>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</si>
  <si>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</si>
  <si>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</si>
  <si>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</si>
  <si>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</si>
  <si>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</si>
  <si>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</si>
  <si>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</si>
  <si>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</si>
  <si>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</si>
  <si>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</si>
  <si>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</si>
  <si>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</si>
  <si>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</si>
  <si>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</si>
  <si>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</si>
  <si>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</si>
  <si>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</si>
  <si>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</si>
  <si>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</si>
  <si>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</si>
  <si>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</si>
  <si>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</si>
  <si>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</si>
  <si>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</si>
  <si>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</si>
  <si>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</si>
  <si>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</si>
  <si>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</si>
  <si>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</si>
  <si>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</si>
  <si>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</si>
  <si>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</si>
  <si>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</si>
  <si>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</si>
  <si>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</si>
  <si>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</si>
  <si>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</si>
  <si>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</si>
  <si>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</si>
  <si>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</si>
  <si>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</si>
  <si>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</si>
  <si>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</si>
  <si>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</si>
  <si>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</si>
  <si>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</si>
  <si>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</si>
  <si>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</si>
  <si>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</si>
  <si>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</si>
  <si>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</si>
  <si>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</si>
  <si>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</si>
  <si>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</si>
  <si>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</si>
  <si>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</si>
  <si>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</si>
  <si>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</si>
  <si>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</si>
  <si>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</si>
  <si>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</si>
  <si>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</si>
  <si>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</si>
  <si>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</si>
  <si>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</si>
  <si>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</si>
  <si>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</si>
  <si>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</si>
  <si>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</si>
  <si>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</si>
  <si>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</si>
  <si>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</si>
  <si>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</si>
  <si>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</si>
  <si>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</si>
  <si>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</si>
  <si>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</si>
  <si>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</si>
  <si>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</si>
  <si>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</si>
  <si>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</si>
  <si>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</si>
  <si>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</si>
  <si>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</si>
  <si>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</si>
  <si>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</si>
  <si>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</si>
  <si>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</si>
  <si>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</si>
  <si>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</si>
  <si>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</si>
  <si>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</si>
  <si>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</si>
  <si>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</si>
  <si>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</si>
  <si>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</si>
  <si>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</si>
  <si>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</si>
  <si>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</si>
  <si>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</si>
  <si>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</si>
  <si>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</si>
  <si>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</si>
  <si>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</si>
  <si>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</si>
  <si>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</si>
  <si>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</si>
  <si>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</si>
  <si>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</si>
  <si>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</si>
  <si>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</si>
  <si>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</si>
  <si>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</si>
  <si>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</si>
  <si>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</si>
  <si>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</si>
  <si>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</si>
  <si>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</si>
  <si>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</si>
  <si>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</si>
  <si>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</si>
  <si>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</si>
  <si>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</si>
  <si>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</si>
  <si>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</si>
  <si>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</si>
  <si>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</si>
  <si>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</si>
  <si>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</si>
  <si>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</si>
  <si>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</si>
  <si>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</si>
  <si>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</si>
  <si>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</si>
  <si>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</si>
  <si>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</si>
  <si>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</si>
  <si>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</si>
  <si>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</si>
  <si>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</si>
  <si>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</si>
  <si>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</si>
  <si>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</si>
  <si>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</si>
  <si>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</si>
  <si>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</si>
  <si>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</si>
  <si>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</si>
  <si>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</si>
  <si>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</si>
  <si>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</si>
  <si>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</si>
  <si>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</si>
  <si>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</si>
  <si>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</si>
  <si>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</si>
  <si>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</si>
  <si>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</si>
  <si>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</si>
  <si>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</si>
  <si>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</si>
  <si>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</si>
  <si>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</si>
  <si>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</si>
  <si>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</si>
  <si>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</si>
  <si>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</si>
  <si>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</si>
  <si>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</si>
  <si>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</si>
  <si>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</si>
  <si>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</si>
  <si>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</si>
  <si>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</si>
  <si>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</si>
  <si>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</si>
  <si>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</si>
  <si>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</si>
  <si>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</si>
  <si>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</si>
  <si>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</si>
  <si>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</si>
  <si>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</si>
  <si>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</si>
  <si>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</si>
  <si>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</si>
  <si>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</si>
  <si>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</si>
  <si>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</si>
  <si>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</si>
  <si>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</si>
  <si>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</si>
  <si>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</si>
  <si>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</si>
  <si>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</si>
  <si>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</si>
  <si>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</si>
  <si>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</si>
  <si>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</si>
  <si>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</si>
  <si>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</si>
  <si>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</si>
  <si>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</si>
  <si>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</si>
  <si>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</si>
  <si>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</si>
  <si>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</si>
  <si>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</si>
  <si>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</si>
  <si>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</si>
  <si>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</si>
  <si>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</si>
  <si>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</si>
  <si>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</si>
  <si>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</si>
  <si>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</si>
  <si>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</si>
  <si>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</si>
  <si>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</si>
  <si>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</si>
  <si>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</si>
  <si>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</si>
  <si>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</si>
  <si>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</si>
  <si>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</si>
  <si>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</si>
  <si>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</si>
  <si>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</si>
  <si>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</si>
  <si>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</si>
  <si>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</si>
  <si>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</si>
  <si>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</si>
  <si>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</si>
  <si>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</si>
  <si>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</si>
  <si>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</si>
  <si>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</si>
  <si>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</si>
  <si>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</si>
  <si>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</si>
  <si>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</si>
  <si>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</si>
  <si>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</si>
  <si>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</si>
  <si>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</si>
  <si>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</si>
  <si>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</si>
  <si>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</si>
  <si>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</si>
  <si>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</si>
  <si>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</si>
  <si>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</si>
  <si>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</si>
  <si>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</si>
  <si>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</si>
  <si>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</si>
  <si>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</si>
  <si>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</si>
  <si>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</si>
  <si>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</si>
  <si>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</si>
  <si>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</si>
  <si>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</si>
  <si>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</si>
  <si>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</si>
  <si>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</si>
  <si>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</si>
  <si>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</si>
  <si>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</si>
  <si>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</si>
  <si>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</si>
  <si>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</si>
  <si>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</si>
  <si>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</si>
  <si>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</si>
  <si>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</si>
  <si>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</si>
  <si>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</si>
  <si>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</si>
  <si>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</si>
  <si>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</si>
  <si>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</si>
  <si>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</si>
  <si>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</si>
  <si>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</si>
  <si>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</si>
  <si>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</si>
  <si>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</si>
  <si>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</si>
  <si>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</si>
  <si>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</si>
  <si>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</si>
  <si>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</si>
  <si>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</si>
  <si>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</si>
  <si>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</si>
  <si>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</si>
  <si>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</si>
  <si>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</si>
  <si>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</si>
  <si>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</si>
  <si>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</si>
  <si>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</si>
  <si>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</si>
  <si>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</si>
  <si>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</si>
  <si>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</si>
  <si>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</si>
  <si>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</si>
  <si>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</si>
  <si>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</si>
  <si>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</si>
  <si>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</si>
  <si>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</si>
  <si>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</si>
  <si>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</si>
  <si>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</si>
  <si>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</si>
  <si>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</si>
  <si>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</si>
  <si>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</si>
  <si>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</si>
  <si>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</si>
  <si>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</si>
  <si>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</si>
  <si>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</si>
  <si>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</si>
  <si>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</si>
  <si>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</si>
  <si>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</si>
  <si>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</si>
  <si>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</si>
  <si>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</si>
  <si>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</si>
  <si>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</si>
  <si>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</si>
  <si>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</si>
  <si>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</si>
  <si>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</si>
  <si>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</si>
  <si>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</si>
  <si>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</si>
  <si>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</si>
  <si>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</si>
  <si>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</si>
  <si>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</si>
  <si>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</si>
  <si>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</si>
  <si>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</si>
  <si>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</si>
  <si>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</si>
  <si>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</si>
  <si>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</si>
  <si>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</si>
  <si>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</si>
  <si>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</si>
  <si>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</si>
  <si>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</si>
  <si>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</si>
  <si>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</si>
  <si>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</si>
  <si>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</si>
  <si>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</si>
  <si>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</si>
  <si>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</si>
  <si>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</si>
  <si>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</si>
  <si>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</si>
  <si>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</si>
  <si>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</si>
  <si>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</si>
  <si>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</si>
  <si>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</si>
  <si>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</si>
  <si>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</si>
  <si>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</si>
  <si>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</si>
  <si>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</si>
  <si>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</si>
  <si>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</si>
  <si>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</si>
  <si>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</si>
  <si>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</si>
  <si>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</si>
  <si>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</si>
  <si>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</si>
  <si>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</si>
  <si>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</si>
  <si>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</si>
  <si>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</si>
  <si>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</si>
  <si>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</si>
  <si>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</si>
  <si>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</si>
  <si>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</si>
  <si>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</si>
  <si>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</si>
  <si>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</si>
  <si>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</si>
  <si>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</si>
  <si>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</si>
  <si>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</si>
  <si>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</si>
  <si>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</si>
  <si>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</si>
  <si>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</si>
  <si>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</si>
  <si>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</si>
  <si>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</si>
  <si>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</si>
  <si>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</si>
  <si>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</si>
  <si>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</si>
  <si>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</si>
  <si>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</si>
  <si>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</si>
  <si>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</si>
  <si>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</si>
  <si>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</si>
  <si>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</si>
  <si>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</si>
  <si>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</si>
  <si>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</si>
  <si>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</si>
  <si>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</si>
  <si>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</si>
  <si>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</si>
  <si>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</si>
  <si>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</si>
  <si>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</si>
  <si>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</si>
  <si>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</si>
  <si>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</si>
  <si>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</si>
  <si>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</si>
  <si>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</si>
  <si>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</si>
  <si>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</si>
  <si>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</si>
  <si>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</si>
  <si>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</si>
  <si>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</si>
  <si>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</si>
  <si>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</si>
  <si>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</si>
  <si>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</si>
  <si>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</si>
  <si>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</si>
  <si>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</si>
  <si>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</si>
  <si>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</si>
  <si>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</si>
  <si>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</si>
  <si>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</si>
  <si>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</si>
  <si>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</si>
  <si>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</si>
  <si>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</si>
  <si>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</si>
  <si>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</si>
  <si>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</si>
  <si>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</si>
  <si>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</si>
  <si>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</si>
  <si>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</si>
  <si>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</si>
  <si>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</si>
  <si>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</si>
  <si>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</si>
  <si>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</si>
  <si>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</si>
  <si>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</si>
  <si>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</si>
  <si>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</si>
  <si>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</si>
  <si>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</si>
  <si>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</si>
  <si>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</si>
  <si>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</si>
  <si>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</si>
  <si>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</si>
  <si>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</si>
  <si>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</si>
  <si>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</si>
  <si>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</si>
  <si>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</si>
  <si>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</si>
  <si>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</si>
  <si>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</si>
  <si>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</si>
  <si>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</si>
  <si>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</si>
  <si>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</si>
  <si>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</si>
  <si>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</si>
  <si>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</si>
  <si>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</si>
  <si>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</si>
  <si>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</si>
  <si>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</si>
  <si>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</si>
  <si>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</si>
  <si>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</si>
  <si>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</si>
  <si>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</si>
  <si>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</si>
  <si>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</si>
  <si>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</si>
  <si>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</si>
  <si>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</si>
  <si>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</si>
  <si>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</si>
  <si>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</si>
  <si>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</si>
  <si>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</si>
  <si>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</si>
  <si>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</si>
  <si>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</si>
  <si>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</si>
  <si>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</si>
  <si>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</si>
  <si>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</si>
  <si>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</si>
  <si>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</si>
  <si>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</si>
  <si>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</si>
  <si>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</si>
  <si>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</si>
  <si>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</si>
  <si>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</si>
  <si>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</si>
  <si>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</si>
  <si>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</si>
  <si>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</si>
  <si>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</si>
  <si>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</si>
  <si>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</si>
  <si>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</si>
  <si>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</si>
  <si>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</si>
  <si>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</si>
  <si>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</si>
  <si>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</si>
  <si>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</si>
  <si>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</si>
  <si>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</si>
  <si>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</si>
  <si>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</si>
  <si>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</si>
  <si>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</si>
  <si>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</si>
  <si>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</si>
  <si>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</si>
  <si>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</si>
  <si>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</si>
  <si>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</si>
  <si>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</si>
  <si>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</si>
  <si>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</si>
  <si>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</si>
  <si>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</si>
  <si>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</si>
  <si>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</si>
  <si>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</si>
  <si>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</si>
  <si>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</si>
  <si>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</si>
  <si>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</si>
  <si>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</si>
  <si>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</si>
  <si>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</si>
  <si>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</si>
  <si>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</si>
  <si>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</si>
  <si>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</si>
  <si>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</si>
  <si>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</si>
  <si>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</si>
  <si>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</si>
  <si>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</si>
  <si>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</si>
  <si>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</si>
  <si>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</si>
  <si>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</si>
  <si>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</si>
  <si>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</si>
  <si>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</si>
  <si>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</si>
  <si>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</si>
  <si>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</si>
  <si>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</si>
  <si>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</si>
  <si>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</si>
  <si>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</si>
  <si>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</si>
  <si>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</si>
  <si>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</si>
  <si>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</si>
  <si>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</si>
  <si>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</si>
  <si>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</si>
  <si>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</si>
  <si>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</si>
  <si>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</si>
  <si>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</si>
  <si>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</si>
  <si>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</si>
  <si>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</si>
  <si>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</si>
  <si>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</si>
  <si>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</si>
  <si>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</si>
  <si>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</si>
  <si>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</si>
  <si>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</si>
  <si>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</si>
  <si>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</si>
  <si>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</si>
  <si>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</si>
  <si>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</si>
  <si>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</si>
  <si>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</si>
  <si>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</si>
  <si>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</si>
  <si>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</si>
  <si>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</si>
  <si>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</si>
  <si>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</si>
  <si>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</si>
  <si>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</si>
  <si>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</si>
  <si>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</si>
  <si>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</si>
  <si>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</si>
  <si>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</si>
  <si>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</si>
  <si>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</si>
  <si>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</si>
  <si>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</si>
  <si>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</si>
  <si>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</si>
  <si>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</si>
  <si>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</si>
  <si>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</si>
  <si>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</si>
  <si>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</si>
  <si>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</si>
  <si>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</si>
  <si>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</si>
  <si>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</si>
  <si>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</si>
  <si>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</si>
  <si>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</si>
  <si>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</si>
  <si>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</si>
  <si>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</si>
  <si>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</si>
  <si>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</si>
  <si>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</si>
  <si>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</si>
  <si>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</si>
  <si>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</si>
  <si>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</si>
  <si>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</si>
  <si>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</si>
  <si>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</si>
  <si>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</si>
  <si>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</si>
  <si>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</si>
  <si>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</si>
  <si>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</si>
  <si>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</si>
  <si>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</si>
  <si>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</si>
  <si>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</si>
  <si>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</si>
  <si>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</si>
  <si>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</si>
  <si>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</si>
  <si>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</si>
  <si>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</si>
  <si>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</si>
  <si>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</si>
  <si>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</si>
  <si>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</si>
  <si>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</si>
  <si>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</si>
  <si>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</si>
  <si>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</si>
  <si>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</si>
  <si>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</si>
  <si>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</si>
  <si>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</si>
  <si>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</si>
  <si>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</si>
  <si>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</si>
  <si>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</si>
  <si>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</si>
  <si>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</si>
  <si>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</si>
  <si>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</si>
  <si>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</si>
  <si>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</si>
  <si>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</si>
  <si>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</si>
  <si>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</si>
  <si>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</si>
  <si>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</si>
  <si>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</si>
  <si>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</si>
  <si>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</si>
  <si>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</si>
  <si>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</si>
  <si>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</si>
  <si>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</si>
  <si>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</si>
  <si>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</si>
  <si>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</si>
  <si>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</si>
  <si>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</si>
  <si>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</si>
  <si>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</si>
  <si>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</si>
  <si>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</si>
  <si>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</si>
  <si>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</si>
  <si>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</si>
  <si>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</si>
  <si>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</si>
  <si>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</si>
  <si>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</si>
  <si>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</si>
  <si>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</si>
  <si>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</si>
  <si>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</si>
  <si>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</si>
  <si>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</si>
  <si>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</si>
  <si>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</si>
  <si>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</si>
  <si>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</si>
  <si>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</si>
  <si>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</si>
  <si>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</si>
  <si>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</si>
  <si>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</si>
  <si>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</si>
  <si>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</si>
  <si>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</si>
  <si>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</si>
  <si>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</si>
  <si>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</si>
  <si>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</si>
  <si>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</si>
  <si>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</si>
  <si>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</si>
  <si>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</si>
  <si>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</si>
  <si>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</si>
  <si>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</si>
  <si>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</si>
  <si>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</si>
  <si>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</si>
  <si>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</si>
  <si>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</si>
  <si>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</si>
  <si>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</si>
  <si>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</si>
  <si>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</si>
  <si>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</si>
  <si>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</si>
  <si>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</si>
  <si>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</si>
  <si>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</si>
  <si>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</si>
  <si>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</si>
  <si>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</si>
  <si>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</si>
  <si>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</si>
  <si>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</si>
  <si>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</si>
  <si>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</si>
  <si>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</si>
  <si>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</si>
  <si>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</si>
  <si>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</si>
  <si>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</si>
  <si>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</si>
  <si>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</si>
  <si>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</si>
  <si>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</si>
  <si>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</si>
  <si>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</si>
  <si>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</si>
  <si>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</si>
  <si>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</si>
  <si>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</si>
  <si>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</si>
  <si>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</si>
  <si>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</si>
  <si>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</si>
  <si>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</si>
  <si>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</si>
  <si>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</si>
  <si>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</si>
  <si>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</si>
  <si>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</si>
  <si>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</si>
  <si>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</si>
  <si>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</si>
  <si>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</si>
  <si>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</si>
  <si>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</si>
  <si>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</si>
  <si>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</si>
  <si>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</si>
  <si>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</si>
  <si>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</si>
  <si>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</si>
  <si>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</si>
  <si>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</si>
  <si>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</si>
  <si>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</si>
  <si>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</si>
  <si>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</si>
  <si>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</si>
  <si>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</si>
  <si>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</si>
  <si>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</si>
  <si>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</si>
  <si>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</si>
  <si>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</si>
  <si>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</si>
  <si>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</si>
  <si>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</si>
  <si>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</si>
  <si>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</si>
  <si>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</si>
  <si>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</si>
  <si>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</si>
  <si>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</si>
  <si>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</si>
  <si>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</si>
  <si>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</si>
  <si>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</si>
  <si>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</si>
  <si>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</si>
  <si>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</si>
  <si>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</si>
  <si>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</si>
  <si>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</si>
  <si>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</si>
  <si>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</si>
  <si>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</si>
  <si>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</si>
  <si>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</si>
  <si>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</si>
  <si>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</si>
  <si>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</si>
  <si>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</si>
  <si>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</si>
  <si>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</si>
  <si>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</si>
  <si>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</si>
  <si>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</si>
  <si>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</si>
  <si>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</si>
  <si>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</si>
  <si>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</si>
  <si>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</si>
  <si>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</si>
  <si>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</si>
  <si>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</si>
  <si>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</si>
  <si>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</si>
  <si>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</si>
  <si>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</si>
  <si>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</si>
  <si>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</si>
  <si>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</si>
  <si>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</si>
  <si>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</si>
  <si>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</si>
  <si>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</si>
  <si>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</si>
  <si>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</si>
  <si>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</si>
  <si>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</si>
  <si>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</si>
  <si>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</si>
  <si>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</si>
  <si>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</si>
  <si>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</si>
  <si>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</si>
  <si>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</si>
  <si>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</si>
  <si>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</si>
  <si>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</si>
  <si>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</si>
  <si>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</si>
  <si>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</si>
  <si>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</si>
  <si>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</si>
  <si>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</si>
  <si>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</si>
  <si>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</si>
  <si>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</si>
  <si>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</si>
  <si>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</si>
  <si>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</si>
  <si>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</si>
  <si>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</si>
  <si>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</si>
  <si>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</si>
  <si>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</si>
  <si>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</si>
  <si>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</si>
  <si>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</si>
  <si>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</si>
  <si>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</si>
  <si>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</si>
  <si>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</si>
  <si>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</si>
  <si>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</si>
  <si>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</si>
  <si>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</si>
  <si>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</si>
  <si>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</si>
  <si>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</si>
  <si>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</si>
  <si>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</si>
  <si>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</si>
  <si>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</si>
  <si>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</si>
  <si>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</si>
  <si>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</si>
  <si>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</si>
  <si>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</si>
  <si>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</si>
  <si>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</si>
  <si>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</si>
  <si>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</si>
  <si>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</si>
  <si>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</si>
  <si>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</si>
  <si>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</si>
  <si>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</si>
  <si>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</si>
  <si>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</si>
  <si>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</si>
  <si>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</si>
  <si>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</si>
  <si>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</si>
  <si>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</si>
  <si>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</si>
  <si>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</si>
  <si>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</si>
  <si>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</si>
  <si>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</si>
  <si>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</si>
  <si>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</si>
  <si>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</si>
  <si>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</si>
  <si>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</si>
  <si>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</si>
  <si>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</si>
  <si>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</si>
  <si>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</si>
  <si>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</si>
  <si>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</si>
  <si>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</si>
  <si>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</si>
  <si>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</si>
  <si>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</si>
  <si>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</si>
  <si>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</si>
  <si>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</si>
  <si>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</si>
  <si>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</si>
  <si>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</si>
  <si>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</si>
  <si>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</si>
  <si>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</si>
  <si>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</si>
  <si>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</si>
  <si>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</si>
  <si>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</si>
  <si>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</si>
  <si>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</si>
  <si>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</si>
  <si>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</si>
  <si>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</si>
  <si>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</si>
  <si>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</si>
  <si>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</si>
  <si>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</si>
  <si>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</si>
  <si>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</si>
  <si>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</si>
  <si>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</si>
  <si>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</si>
  <si>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</si>
  <si>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</si>
  <si>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</si>
  <si>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</si>
  <si>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</si>
  <si>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</si>
  <si>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</si>
  <si>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</si>
  <si>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</si>
  <si>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</si>
  <si>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</si>
  <si>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</si>
  <si>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</si>
  <si>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</si>
  <si>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</si>
  <si>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</si>
  <si>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</si>
  <si>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</si>
  <si>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</si>
  <si>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</si>
  <si>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</si>
  <si>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</si>
  <si>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</si>
  <si>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</si>
  <si>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</si>
  <si>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</si>
  <si>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</si>
  <si>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</si>
  <si>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</si>
  <si>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</si>
  <si>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</si>
  <si>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</si>
  <si>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</si>
  <si>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</si>
  <si>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</si>
  <si>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</si>
  <si>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</si>
  <si>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</si>
  <si>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</si>
  <si>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</si>
  <si>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</si>
  <si>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</si>
  <si>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</si>
  <si>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</si>
  <si>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</si>
  <si>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</si>
  <si>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</si>
  <si>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</si>
  <si>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</si>
  <si>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</si>
  <si>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</si>
  <si>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</si>
  <si>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</si>
  <si>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</si>
  <si>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</si>
  <si>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</si>
  <si>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</si>
  <si>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</si>
  <si>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</si>
  <si>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</si>
  <si>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</si>
  <si>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</si>
  <si>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</si>
  <si>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</si>
  <si>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</si>
  <si>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</si>
  <si>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</si>
  <si>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</si>
  <si>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</si>
  <si>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</si>
  <si>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</si>
  <si>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</si>
  <si>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</si>
  <si>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</si>
  <si>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</si>
  <si>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</si>
  <si>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</si>
  <si>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</si>
  <si>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</si>
  <si>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</si>
  <si>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</si>
  <si>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</si>
  <si>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</si>
  <si>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</si>
  <si>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</si>
  <si>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</si>
  <si>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</si>
  <si>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</si>
  <si>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</si>
  <si>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</si>
  <si>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</si>
  <si>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</si>
  <si>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</si>
  <si>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</si>
  <si>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</si>
  <si>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</si>
  <si>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</si>
  <si>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</si>
  <si>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</si>
  <si>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</si>
  <si>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</si>
  <si>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</si>
  <si>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</si>
  <si>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</si>
  <si>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</si>
  <si>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</si>
  <si>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</si>
  <si>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</si>
  <si>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</si>
  <si>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</si>
  <si>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</si>
  <si>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</si>
  <si>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</si>
  <si>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</si>
  <si>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</si>
  <si>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</si>
  <si>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</si>
  <si>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</si>
  <si>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</si>
  <si>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</si>
  <si>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</si>
  <si>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</si>
  <si>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</si>
  <si>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</si>
  <si>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</si>
  <si>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</si>
  <si>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</si>
  <si>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</si>
  <si>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</si>
  <si>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</si>
  <si>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</si>
  <si>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</si>
  <si>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</si>
  <si>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</si>
  <si>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</si>
  <si>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</si>
  <si>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</si>
  <si>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</si>
  <si>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</si>
  <si>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</si>
  <si>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</si>
  <si>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</si>
  <si>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</si>
  <si>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</si>
  <si>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</si>
  <si>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</si>
  <si>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</si>
  <si>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</si>
  <si>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</si>
  <si>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</si>
  <si>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</si>
  <si>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</si>
  <si>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</si>
  <si>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</si>
  <si>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</si>
  <si>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</si>
  <si>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</si>
  <si>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</si>
  <si>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</si>
  <si>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</si>
  <si>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</si>
  <si>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</si>
  <si>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</si>
  <si>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</si>
  <si>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</si>
  <si>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</si>
  <si>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</si>
  <si>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</si>
  <si>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</si>
  <si>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</si>
  <si>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</si>
  <si>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</si>
  <si>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</si>
  <si>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</si>
  <si>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</si>
  <si>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</si>
  <si>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</si>
  <si>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</si>
  <si>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</si>
  <si>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</si>
  <si>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</si>
  <si>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</si>
  <si>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</si>
  <si>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</si>
  <si>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</si>
  <si>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</si>
  <si>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</si>
  <si>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</si>
  <si>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</si>
  <si>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</si>
  <si>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</si>
  <si>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</si>
  <si>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</si>
  <si>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</si>
  <si>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</si>
  <si>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</si>
  <si>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</si>
  <si>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</si>
  <si>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</si>
  <si>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</si>
  <si>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</si>
  <si>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</si>
  <si>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</si>
  <si>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</si>
  <si>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</si>
  <si>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</si>
  <si>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</si>
  <si>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</si>
  <si>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</si>
  <si>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</si>
  <si>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</si>
  <si>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</si>
  <si>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</si>
  <si>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</si>
  <si>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</si>
  <si>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</si>
  <si>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</si>
  <si>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</si>
  <si>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</si>
  <si>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</si>
  <si>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</si>
  <si>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</si>
  <si>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</si>
  <si>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</si>
  <si>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</si>
  <si>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</si>
  <si>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</si>
  <si>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</si>
  <si>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</si>
  <si>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</si>
  <si>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</si>
  <si>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</si>
  <si>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</si>
  <si>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</si>
  <si>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</si>
  <si>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</si>
  <si>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</si>
  <si>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</si>
  <si>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</si>
  <si>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</si>
  <si>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</si>
  <si>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</si>
  <si>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</si>
  <si>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</si>
  <si>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</si>
  <si>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</si>
  <si>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</si>
  <si>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</si>
  <si>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</si>
  <si>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</si>
  <si>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</si>
  <si>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</si>
  <si>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</si>
  <si>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</si>
  <si>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</si>
  <si>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</si>
  <si>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</si>
  <si>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</si>
  <si>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</si>
  <si>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</si>
  <si>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</si>
  <si>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</si>
  <si>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</si>
  <si>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</si>
  <si>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</si>
  <si>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</si>
  <si>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</si>
  <si>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</si>
  <si>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</si>
  <si>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</si>
  <si>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</si>
  <si>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</si>
  <si>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</si>
  <si>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</si>
  <si>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</si>
  <si>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</si>
  <si>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</si>
  <si>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</si>
  <si>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</si>
  <si>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</si>
  <si>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</si>
  <si>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</si>
  <si>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</si>
  <si>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</si>
  <si>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</si>
  <si>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</si>
  <si>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</si>
  <si>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</si>
  <si>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</si>
  <si>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</si>
  <si>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</si>
  <si>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</si>
  <si>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</si>
  <si>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</si>
  <si>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</si>
  <si>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</si>
  <si>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</si>
  <si>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</si>
  <si>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</si>
  <si>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</si>
  <si>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</si>
  <si>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</si>
  <si>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</si>
  <si>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</si>
  <si>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</si>
  <si>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</si>
  <si>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</si>
  <si>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</si>
  <si>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</si>
  <si>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</si>
  <si>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</si>
  <si>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</si>
  <si>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</si>
  <si>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</si>
  <si>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</si>
  <si>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</si>
  <si>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</si>
  <si>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</si>
  <si>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</si>
  <si>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</si>
  <si>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</si>
  <si>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</si>
  <si>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</si>
  <si>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</si>
  <si>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</si>
  <si>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</si>
  <si>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</si>
  <si>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</si>
  <si>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</si>
  <si>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</si>
  <si>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</si>
  <si>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</si>
  <si>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</si>
  <si>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</si>
  <si>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</si>
  <si>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</si>
  <si>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</si>
  <si>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</si>
  <si>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</si>
  <si>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</si>
  <si>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</si>
  <si>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</si>
  <si>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</si>
  <si>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</si>
  <si>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</si>
  <si>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</si>
  <si>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</si>
  <si>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</si>
  <si>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</si>
  <si>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</si>
  <si>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</si>
  <si>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</si>
  <si>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</si>
  <si>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</si>
  <si>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</si>
  <si>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</si>
  <si>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</si>
  <si>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</si>
  <si>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</si>
  <si>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</si>
  <si>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</si>
  <si>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</si>
  <si>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</si>
  <si>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</si>
  <si>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</si>
  <si>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</si>
  <si>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</si>
  <si>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</si>
  <si>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</si>
  <si>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</si>
  <si>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</si>
  <si>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</si>
  <si>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</si>
  <si>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</si>
  <si>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</si>
  <si>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</si>
  <si>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</si>
  <si>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</si>
  <si>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</si>
  <si>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</si>
  <si>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</si>
  <si>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</si>
  <si>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</si>
  <si>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</si>
  <si>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</si>
  <si>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</si>
  <si>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</si>
  <si>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</si>
  <si>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</si>
  <si>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</si>
  <si>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</si>
  <si>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</si>
  <si>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</si>
  <si>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</si>
  <si>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</si>
  <si>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</si>
  <si>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</si>
  <si>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</si>
  <si>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</si>
  <si>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</si>
  <si>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</si>
  <si>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</si>
  <si>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</si>
  <si>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</si>
  <si>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</si>
  <si>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</si>
  <si>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</si>
  <si>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</si>
  <si>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</si>
  <si>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</si>
  <si>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</si>
  <si>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</si>
  <si>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</si>
  <si>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</si>
  <si>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</si>
  <si>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</si>
  <si>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</si>
  <si>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</si>
  <si>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</si>
  <si>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</si>
  <si>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</si>
  <si>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</si>
  <si>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</si>
  <si>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</si>
  <si>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</si>
  <si>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</si>
  <si>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</si>
  <si>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</si>
  <si>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</si>
  <si>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</si>
  <si>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</si>
  <si>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</si>
  <si>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</si>
  <si>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</si>
  <si>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</si>
  <si>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</si>
  <si>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</si>
  <si>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</si>
  <si>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</si>
  <si>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</si>
  <si>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</si>
  <si>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</si>
  <si>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</si>
  <si>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</si>
  <si>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</si>
  <si>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</si>
  <si>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</si>
  <si>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</si>
  <si>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</si>
  <si>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</si>
  <si>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</si>
  <si>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</si>
  <si>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</si>
  <si>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</si>
  <si>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</si>
  <si>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</si>
  <si>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</si>
  <si>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</si>
  <si>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</si>
  <si>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</si>
  <si>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</si>
  <si>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</si>
  <si>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</si>
  <si>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</si>
  <si>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</si>
  <si>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</si>
  <si>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</si>
  <si>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</si>
  <si>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</si>
  <si>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</si>
  <si>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</si>
  <si>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</si>
  <si>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</si>
  <si>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</si>
  <si>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</si>
  <si>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</si>
  <si>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</si>
  <si>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</si>
  <si>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</si>
  <si>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</si>
  <si>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</si>
  <si>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</si>
  <si>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</si>
  <si>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</si>
  <si>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</si>
  <si>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</si>
  <si>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</si>
  <si>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</si>
  <si>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</si>
  <si>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</si>
  <si>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</si>
  <si>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</si>
  <si>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</si>
  <si>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</si>
  <si>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</si>
  <si>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</si>
  <si>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</si>
  <si>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</si>
  <si>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</si>
  <si>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</si>
  <si>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</si>
  <si>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</si>
  <si>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</si>
  <si>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</si>
  <si>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</si>
  <si>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</si>
  <si>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</si>
  <si>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</si>
  <si>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</si>
  <si>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</si>
  <si>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</si>
  <si>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</si>
  <si>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</si>
  <si>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</si>
  <si>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</si>
  <si>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</si>
  <si>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</si>
  <si>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</si>
  <si>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</si>
  <si>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</si>
  <si>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</si>
  <si>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</si>
  <si>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</si>
  <si>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</si>
  <si>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</si>
  <si>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</si>
  <si>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</si>
  <si>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</si>
  <si>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</si>
  <si>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</si>
  <si>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</si>
  <si>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</si>
  <si>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</si>
  <si>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</si>
  <si>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</si>
  <si>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</si>
  <si>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</si>
  <si>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</si>
  <si>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</si>
  <si>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</si>
  <si>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</si>
  <si>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</si>
  <si>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</si>
  <si>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</si>
  <si>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</si>
  <si>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</si>
  <si>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</si>
  <si>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</si>
  <si>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</si>
  <si>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</si>
  <si>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</si>
  <si>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</si>
  <si>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</si>
  <si>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</si>
  <si>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</si>
  <si>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</si>
  <si>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</si>
  <si>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</si>
  <si>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</si>
  <si>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</si>
  <si>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</si>
  <si>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</si>
  <si>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</si>
  <si>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</si>
  <si>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</si>
  <si>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</si>
  <si>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</si>
  <si>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</si>
  <si>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</si>
  <si>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</si>
  <si>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</si>
  <si>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</si>
  <si>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</si>
  <si>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</si>
  <si>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</si>
  <si>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</si>
  <si>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</si>
  <si>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</si>
  <si>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</si>
  <si>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</si>
  <si>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</si>
  <si>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</si>
  <si>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</si>
  <si>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</si>
  <si>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</si>
  <si>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</si>
  <si>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</si>
  <si>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</si>
  <si>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</si>
  <si>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</si>
  <si>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</si>
  <si>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</si>
  <si>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</si>
  <si>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</si>
  <si>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</si>
  <si>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</si>
  <si>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</si>
  <si>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</si>
  <si>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</si>
  <si>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</si>
  <si>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</si>
  <si>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</si>
  <si>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</si>
  <si>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</si>
  <si>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</si>
  <si>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</si>
  <si>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</si>
  <si>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</si>
  <si>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</si>
  <si>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</si>
  <si>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</si>
  <si>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</si>
  <si>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</si>
  <si>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</si>
  <si>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</si>
  <si>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</si>
  <si>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</si>
  <si>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</si>
  <si>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</si>
  <si>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</si>
  <si>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</si>
  <si>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</si>
  <si>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</si>
  <si>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</si>
  <si>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</si>
  <si>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</si>
  <si>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</si>
  <si>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</si>
  <si>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</si>
  <si>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</si>
  <si>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</si>
  <si>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</si>
  <si>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</si>
  <si>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</si>
  <si>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</si>
  <si>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</si>
  <si>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</si>
  <si>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</si>
  <si>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</si>
  <si>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</si>
  <si>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</si>
  <si>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</si>
  <si>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</si>
  <si>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</si>
  <si>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</si>
  <si>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</si>
  <si>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</si>
  <si>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</si>
  <si>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</si>
  <si>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</si>
  <si>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</si>
  <si>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</si>
  <si>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</si>
  <si>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</si>
  <si>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</si>
  <si>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</si>
  <si>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</si>
  <si>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</si>
  <si>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</si>
  <si>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</si>
  <si>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</si>
  <si>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</si>
  <si>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</si>
  <si>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</si>
  <si>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</si>
  <si>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</si>
  <si>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</si>
  <si>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</si>
  <si>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</si>
  <si>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</si>
  <si>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</si>
  <si>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</si>
  <si>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</si>
  <si>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</si>
  <si>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</si>
  <si>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</si>
  <si>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</si>
  <si>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</si>
  <si>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</si>
  <si>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</si>
  <si>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</si>
  <si>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</si>
  <si>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</si>
  <si>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</si>
  <si>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</si>
  <si>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</si>
  <si>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</si>
  <si>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</si>
  <si>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</si>
  <si>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</si>
  <si>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</si>
  <si>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</si>
  <si>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</si>
  <si>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</si>
  <si>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</si>
  <si>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</si>
  <si>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</si>
  <si>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</si>
  <si>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</si>
  <si>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</si>
  <si>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</si>
  <si>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</si>
  <si>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</si>
  <si>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</si>
  <si>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</si>
  <si>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</si>
  <si>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</si>
  <si>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</si>
  <si>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</si>
  <si>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</si>
  <si>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</si>
  <si>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</si>
  <si>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</si>
  <si>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</si>
  <si>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</si>
  <si>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</si>
  <si>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</si>
  <si>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</si>
  <si>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</si>
  <si>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</si>
  <si>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</si>
  <si>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</si>
  <si>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</si>
  <si>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</si>
  <si>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</si>
  <si>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</si>
  <si>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</si>
  <si>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</si>
  <si>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</si>
  <si>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</si>
  <si>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</si>
  <si>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</si>
  <si>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</si>
  <si>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</si>
  <si>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</si>
  <si>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</si>
  <si>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</si>
  <si>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</si>
  <si>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</si>
  <si>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</si>
  <si>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</si>
  <si>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</si>
  <si>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</si>
  <si>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</si>
  <si>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</si>
  <si>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</si>
  <si>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</si>
  <si>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</si>
  <si>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</si>
  <si>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</si>
  <si>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</si>
  <si>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</si>
  <si>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</si>
  <si>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</si>
  <si>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</si>
  <si>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</si>
  <si>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</si>
  <si>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</si>
  <si>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</si>
  <si>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</si>
  <si>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</si>
  <si>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</si>
  <si>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</si>
  <si>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</si>
  <si>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</si>
  <si>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</si>
  <si>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</si>
  <si>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</si>
  <si>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</si>
  <si>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</si>
  <si>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</si>
  <si>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</si>
  <si>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</si>
  <si>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</si>
  <si>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</si>
  <si>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</si>
  <si>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</si>
  <si>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</si>
  <si>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</si>
  <si>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</si>
  <si>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</si>
  <si>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</si>
  <si>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</si>
  <si>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</si>
  <si>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</si>
  <si>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</si>
  <si>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</si>
  <si>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</si>
  <si>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</si>
  <si>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</si>
  <si>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</si>
  <si>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</si>
  <si>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</si>
  <si>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</si>
  <si>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</si>
  <si>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</si>
  <si>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</si>
  <si>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</si>
  <si>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</si>
  <si>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</si>
  <si>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</si>
  <si>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</si>
  <si>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</si>
  <si>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</si>
  <si>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</si>
  <si>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</si>
  <si>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</si>
  <si>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</si>
  <si>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</si>
  <si>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</si>
  <si>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</si>
  <si>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</si>
  <si>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</si>
  <si>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</si>
  <si>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</si>
  <si>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</si>
  <si>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</si>
  <si>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</si>
  <si>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</si>
  <si>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</si>
  <si>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</si>
  <si>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</si>
  <si>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</si>
  <si>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</si>
  <si>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</si>
  <si>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</si>
  <si>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</si>
  <si>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</si>
  <si>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</si>
  <si>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</si>
  <si>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</si>
  <si>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</si>
  <si>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</si>
  <si>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</si>
  <si>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</si>
  <si>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</si>
  <si>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</si>
  <si>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</si>
  <si>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</si>
  <si>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</si>
  <si>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</si>
  <si>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</si>
  <si>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</si>
  <si>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</si>
  <si>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</si>
  <si>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</si>
  <si>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</si>
  <si>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</si>
  <si>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</si>
  <si>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</si>
  <si>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</si>
  <si>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</si>
  <si>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</si>
  <si>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</si>
  <si>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</si>
  <si>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</si>
  <si>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</si>
  <si>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</si>
  <si>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</si>
  <si>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</si>
  <si>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</si>
  <si>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</si>
  <si>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</si>
  <si>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</si>
  <si>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</si>
  <si>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</si>
  <si>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</si>
  <si>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</si>
  <si>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</si>
  <si>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</si>
  <si>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</si>
  <si>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</si>
  <si>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</si>
  <si>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</si>
  <si>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</si>
  <si>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</si>
  <si>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</si>
  <si>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</si>
  <si>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</si>
  <si>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</si>
  <si>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</si>
  <si>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</si>
  <si>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</si>
  <si>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</si>
  <si>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</si>
  <si>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</si>
  <si>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</si>
  <si>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</si>
  <si>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</si>
  <si>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</si>
  <si>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</si>
  <si>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</si>
  <si>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</si>
  <si>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</si>
  <si>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</si>
  <si>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</si>
  <si>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</si>
  <si>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</si>
  <si>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</si>
  <si>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</si>
  <si>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</si>
  <si>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</si>
  <si>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</si>
  <si>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</si>
  <si>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</si>
  <si>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</si>
  <si>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</si>
  <si>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</si>
  <si>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</si>
  <si>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</si>
  <si>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</si>
  <si>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</si>
  <si>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</si>
  <si>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</si>
  <si>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</si>
  <si>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</si>
  <si>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</si>
  <si>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</si>
  <si>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</si>
  <si>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</si>
  <si>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</si>
  <si>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</si>
  <si>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</si>
  <si>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</si>
  <si>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</si>
  <si>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</si>
  <si>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</si>
  <si>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</si>
  <si>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</si>
  <si>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</si>
  <si>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</si>
  <si>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</si>
  <si>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</si>
  <si>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</si>
  <si>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</si>
  <si>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</si>
  <si>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</si>
  <si>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</si>
  <si>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</si>
  <si>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</si>
  <si>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</si>
  <si>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</si>
  <si>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</si>
  <si>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</si>
  <si>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</si>
  <si>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</si>
  <si>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</si>
  <si>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</si>
  <si>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</si>
  <si>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</si>
  <si>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</si>
  <si>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</si>
  <si>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</si>
  <si>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</si>
  <si>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</si>
  <si>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</si>
  <si>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</si>
  <si>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</si>
  <si>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</si>
  <si>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</si>
  <si>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</si>
  <si>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</si>
  <si>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</si>
  <si>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</si>
  <si>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</si>
  <si>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</si>
  <si>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</si>
  <si>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</si>
  <si>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</si>
  <si>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</si>
  <si>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</si>
  <si>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</si>
  <si>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</si>
  <si>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</si>
  <si>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</si>
  <si>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</si>
  <si>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</si>
  <si>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</si>
  <si>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</si>
  <si>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</si>
  <si>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</si>
  <si>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</si>
  <si>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</si>
  <si>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</si>
  <si>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</si>
  <si>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</si>
  <si>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</si>
  <si>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</si>
  <si>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</si>
  <si>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</si>
  <si>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</si>
  <si>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</si>
  <si>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</si>
  <si>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</si>
  <si>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</si>
  <si>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</si>
  <si>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</si>
  <si>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</si>
  <si>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</si>
  <si>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</si>
  <si>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</si>
  <si>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</si>
  <si>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</si>
  <si>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</si>
  <si>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</si>
  <si>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</si>
  <si>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</si>
  <si>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</si>
  <si>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</si>
  <si>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</si>
  <si>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</si>
  <si>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</si>
  <si>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</si>
  <si>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</si>
  <si>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</si>
  <si>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</si>
  <si>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</si>
  <si>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</si>
  <si>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</si>
  <si>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</si>
  <si>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</si>
  <si>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</si>
  <si>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</si>
  <si>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</si>
  <si>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</si>
  <si>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</si>
  <si>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</si>
  <si>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</si>
  <si>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</si>
  <si>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</si>
  <si>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</si>
  <si>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</si>
  <si>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</si>
  <si>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</si>
  <si>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</si>
  <si>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</si>
  <si>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</si>
  <si>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</si>
  <si>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</si>
  <si>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</si>
  <si>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</si>
  <si>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</si>
  <si>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</si>
  <si>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</si>
  <si>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</si>
  <si>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</si>
  <si>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</si>
  <si>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</si>
  <si>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</si>
  <si>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</si>
  <si>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</si>
  <si>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</si>
  <si>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</si>
  <si>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</si>
  <si>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</si>
  <si>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</si>
  <si>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</si>
  <si>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</si>
  <si>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</si>
  <si>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</si>
  <si>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</si>
  <si>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</si>
  <si>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</si>
  <si>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</si>
  <si>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</si>
  <si>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</si>
  <si>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</si>
  <si>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</si>
  <si>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</si>
  <si>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</si>
  <si>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</si>
  <si>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</si>
  <si>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</si>
  <si>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</si>
  <si>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</si>
  <si>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</si>
  <si>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</si>
  <si>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</si>
  <si>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</si>
  <si>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</si>
  <si>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</si>
  <si>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</si>
  <si>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</si>
  <si>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</si>
  <si>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</si>
  <si>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</si>
  <si>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</si>
  <si>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</si>
  <si>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</si>
  <si>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</si>
  <si>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</si>
  <si>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</si>
  <si>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</si>
  <si>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</si>
  <si>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</si>
  <si>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</si>
  <si>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</si>
  <si>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</si>
  <si>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</si>
  <si>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</si>
  <si>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</si>
  <si>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</si>
  <si>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</si>
  <si>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</si>
  <si>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</si>
  <si>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</si>
  <si>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</si>
  <si>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</si>
  <si>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</si>
  <si>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</si>
  <si>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</si>
  <si>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</si>
  <si>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</si>
  <si>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</si>
  <si>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</si>
  <si>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</si>
  <si>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</si>
  <si>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</si>
  <si>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</si>
  <si>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</si>
  <si>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</si>
  <si>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</si>
  <si>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</si>
  <si>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</si>
  <si>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</si>
  <si>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</si>
  <si>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</si>
  <si>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</si>
  <si>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</si>
  <si>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</si>
  <si>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</si>
  <si>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</si>
  <si>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</si>
  <si>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</si>
  <si>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</si>
  <si>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</si>
  <si>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</si>
  <si>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</si>
  <si>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</si>
  <si>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</si>
  <si>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</si>
  <si>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</si>
  <si>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</si>
  <si>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</si>
  <si>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</si>
  <si>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</si>
  <si>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</si>
  <si>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</si>
  <si>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</si>
  <si>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</si>
  <si>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</si>
  <si>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</si>
  <si>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</si>
  <si>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</si>
  <si>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</si>
  <si>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</si>
  <si>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</si>
  <si>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</si>
  <si>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</si>
  <si>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</si>
  <si>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</si>
  <si>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</si>
  <si>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</si>
  <si>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</si>
  <si>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</si>
  <si>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</si>
  <si>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</si>
  <si>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</si>
  <si>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</si>
  <si>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</si>
  <si>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</si>
  <si>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</si>
  <si>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</si>
  <si>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</si>
  <si>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</si>
  <si>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</si>
  <si>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</si>
  <si>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</si>
  <si>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</si>
  <si>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</si>
  <si>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</si>
  <si>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</si>
  <si>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</si>
  <si>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</si>
  <si>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</si>
  <si>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</si>
  <si>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</si>
  <si>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</si>
  <si>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</si>
  <si>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</si>
  <si>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</si>
  <si>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</si>
  <si>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</si>
  <si>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</si>
  <si>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</si>
  <si>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</si>
  <si>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</si>
  <si>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</si>
  <si>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</si>
  <si>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</si>
  <si>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</si>
  <si>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</si>
  <si>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</si>
  <si>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</si>
  <si>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</si>
  <si>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</si>
  <si>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</si>
  <si>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</si>
  <si>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</si>
  <si>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</si>
  <si>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</si>
  <si>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</si>
  <si>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</si>
  <si>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</si>
  <si>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</si>
  <si>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</si>
  <si>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</si>
  <si>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</si>
  <si>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</si>
  <si>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</si>
  <si>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</si>
  <si>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</si>
  <si>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</si>
  <si>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</si>
  <si>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</si>
  <si>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</si>
  <si>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</si>
  <si>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</si>
  <si>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</si>
  <si>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</si>
  <si>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</si>
  <si>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</si>
  <si>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</si>
  <si>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</si>
  <si>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</si>
  <si>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</si>
  <si>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</si>
  <si>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</si>
  <si>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</si>
  <si>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</si>
  <si>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</si>
  <si>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</si>
  <si>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</si>
  <si>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</si>
  <si>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</si>
  <si>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</si>
  <si>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</si>
  <si>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</si>
  <si>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</si>
  <si>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</si>
  <si>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</si>
  <si>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</si>
  <si>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</si>
  <si>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</si>
  <si>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</si>
  <si>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</si>
  <si>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</si>
  <si>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</si>
  <si>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</si>
  <si>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</si>
  <si>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</si>
  <si>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</si>
  <si>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</si>
  <si>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</si>
  <si>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</si>
  <si>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</si>
  <si>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</si>
  <si>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</si>
  <si>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</si>
  <si>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</si>
  <si>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</si>
  <si>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</si>
  <si>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</si>
  <si>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</si>
  <si>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</si>
  <si>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</si>
  <si>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</si>
  <si>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</si>
  <si>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</si>
  <si>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</si>
  <si>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</si>
  <si>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</si>
  <si>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</si>
  <si>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</si>
  <si>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</si>
  <si>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</si>
  <si>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</si>
  <si>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</si>
  <si>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</si>
  <si>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</si>
  <si>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</si>
  <si>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</si>
  <si>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</si>
  <si>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</si>
  <si>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</si>
  <si>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</si>
  <si>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</si>
  <si>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</si>
  <si>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</si>
  <si>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</si>
  <si>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</si>
  <si>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</si>
  <si>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</si>
  <si>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</si>
  <si>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</si>
  <si>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</si>
  <si>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</si>
  <si>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</si>
  <si>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</si>
  <si>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</si>
  <si>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</si>
  <si>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</si>
  <si>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</si>
  <si>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</si>
  <si>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</si>
  <si>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</si>
  <si>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</si>
  <si>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</si>
  <si>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</si>
  <si>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</si>
  <si>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</si>
  <si>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</si>
  <si>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</si>
  <si>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</si>
  <si>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</si>
  <si>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</si>
  <si>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</si>
  <si>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</si>
  <si>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</si>
  <si>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</si>
  <si>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</si>
  <si>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</si>
  <si>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</si>
  <si>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</si>
  <si>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</si>
  <si>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</si>
  <si>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</si>
  <si>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</si>
  <si>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</si>
  <si>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</si>
  <si>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</si>
  <si>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</si>
  <si>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</si>
  <si>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</si>
  <si>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</si>
  <si>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</si>
  <si>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</si>
  <si>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</si>
  <si>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</si>
  <si>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</si>
  <si>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</si>
  <si>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</si>
  <si>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</si>
  <si>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</si>
  <si>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</si>
  <si>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</si>
  <si>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</si>
  <si>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</si>
  <si>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</si>
  <si>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</si>
  <si>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</si>
  <si>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</si>
  <si>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</si>
  <si>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</si>
  <si>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</si>
  <si>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</si>
  <si>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</si>
  <si>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</si>
  <si>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</si>
  <si>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</si>
  <si>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</si>
  <si>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</si>
  <si>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</si>
  <si>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</si>
  <si>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</si>
  <si>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</si>
  <si>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</si>
  <si>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</si>
  <si>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</si>
  <si>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</si>
  <si>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</si>
  <si>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</si>
  <si>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</si>
  <si>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</si>
  <si>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</si>
  <si>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</si>
  <si>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</si>
  <si>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</si>
  <si>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</si>
  <si>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</si>
  <si>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</si>
  <si>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</si>
  <si>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</si>
  <si>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</si>
  <si>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</si>
  <si>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</si>
  <si>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</si>
  <si>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</si>
  <si>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</si>
  <si>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</si>
  <si>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</si>
  <si>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</si>
  <si>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</si>
  <si>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</si>
  <si>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</si>
  <si>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</si>
  <si>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</si>
  <si>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</si>
  <si>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</si>
  <si>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</si>
  <si>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</si>
  <si>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</si>
  <si>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</si>
  <si>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</si>
  <si>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</si>
  <si>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</si>
  <si>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</si>
  <si>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</si>
  <si>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</si>
  <si>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</si>
  <si>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</si>
  <si>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</si>
  <si>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</si>
  <si>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</si>
  <si>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</si>
  <si>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</si>
  <si>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</si>
  <si>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</si>
  <si>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</si>
  <si>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</si>
  <si>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</si>
  <si>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</si>
  <si>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</si>
  <si>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</si>
  <si>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</si>
  <si>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</si>
  <si>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</si>
  <si>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</si>
  <si>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</si>
  <si>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</si>
  <si>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</si>
  <si>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</si>
  <si>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</si>
  <si>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</si>
  <si>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</si>
  <si>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</si>
  <si>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</si>
  <si>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</si>
  <si>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</si>
  <si>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</si>
  <si>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</si>
  <si>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</si>
  <si>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</si>
  <si>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</si>
  <si>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</si>
  <si>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</si>
  <si>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</si>
  <si>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</si>
  <si>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</si>
  <si>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</si>
  <si>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</si>
  <si>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</si>
  <si>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</si>
  <si>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</si>
  <si>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</si>
  <si>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</si>
  <si>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</si>
  <si>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</si>
  <si>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</si>
  <si>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</si>
  <si>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</si>
  <si>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</si>
  <si>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</si>
  <si>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</si>
  <si>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</si>
  <si>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</si>
  <si>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</si>
  <si>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</si>
  <si>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</si>
  <si>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</si>
  <si>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</si>
  <si>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</si>
  <si>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</si>
  <si>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</si>
  <si>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</si>
  <si>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</si>
  <si>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</si>
  <si>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</si>
  <si>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</si>
  <si>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</si>
  <si>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</si>
  <si>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</si>
  <si>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</si>
  <si>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</si>
  <si>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</si>
  <si>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</si>
  <si>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</si>
  <si>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</si>
  <si>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</si>
  <si>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</si>
  <si>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</si>
  <si>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</si>
  <si>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</si>
  <si>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</si>
  <si>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</si>
  <si>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</si>
  <si>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</si>
  <si>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</si>
  <si>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</si>
  <si>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</si>
  <si>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</si>
  <si>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</si>
  <si>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</si>
  <si>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</si>
  <si>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</si>
  <si>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</si>
  <si>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</si>
  <si>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</si>
  <si>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</si>
  <si>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</si>
  <si>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</si>
  <si>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</si>
  <si>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</si>
  <si>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</si>
  <si>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</si>
  <si>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</si>
  <si>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</si>
  <si>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</si>
  <si>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</si>
  <si>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</si>
  <si>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</si>
  <si>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</si>
  <si>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</si>
  <si>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</si>
  <si>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</si>
  <si>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</si>
  <si>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</si>
  <si>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</si>
  <si>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</si>
  <si>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</si>
  <si>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</si>
  <si>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</si>
  <si>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</si>
  <si>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</si>
  <si>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</si>
  <si>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</si>
  <si>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</si>
  <si>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</si>
  <si>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</si>
  <si>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</si>
  <si>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</si>
  <si>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</si>
  <si>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</si>
  <si>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</si>
  <si>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</si>
  <si>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</si>
  <si>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</si>
  <si>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</si>
  <si>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</si>
  <si>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</si>
  <si>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</si>
  <si>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</si>
  <si>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</si>
  <si>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</si>
  <si>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</si>
  <si>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</si>
  <si>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</si>
  <si>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</si>
  <si>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</si>
  <si>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</si>
  <si>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</si>
  <si>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</si>
  <si>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</si>
  <si>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</si>
  <si>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</si>
  <si>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</si>
  <si>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</si>
  <si>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</si>
  <si>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</si>
  <si>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</si>
  <si>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</si>
  <si>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</si>
  <si>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</si>
  <si>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</si>
  <si>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</si>
  <si>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</si>
  <si>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</si>
  <si>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</si>
  <si>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</si>
  <si>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</si>
  <si>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</si>
  <si>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</si>
  <si>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</si>
  <si>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</si>
  <si>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</si>
  <si>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</si>
  <si>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</si>
  <si>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</si>
  <si>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</si>
  <si>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</si>
  <si>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</si>
  <si>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</si>
  <si>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</si>
  <si>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</si>
  <si>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</si>
  <si>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</si>
  <si>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</si>
  <si>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</si>
  <si>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</si>
  <si>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</si>
  <si>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</si>
  <si>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</si>
  <si>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</si>
  <si>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</si>
  <si>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</si>
  <si>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</si>
  <si>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</si>
  <si>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</si>
  <si>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</si>
  <si>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</si>
  <si>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</si>
  <si>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</si>
  <si>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</si>
  <si>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</si>
  <si>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</si>
  <si>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</si>
  <si>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</si>
  <si>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</si>
  <si>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</si>
  <si>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</si>
  <si>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</si>
  <si>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</si>
  <si>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</si>
  <si>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</si>
  <si>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</si>
  <si>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</si>
  <si>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</si>
  <si>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</si>
  <si>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</si>
  <si>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</si>
  <si>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</si>
  <si>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</si>
  <si>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</si>
  <si>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</si>
  <si>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</si>
  <si>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</si>
  <si>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</si>
  <si>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</si>
  <si>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</si>
  <si>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</si>
  <si>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</si>
  <si>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</si>
  <si>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</si>
  <si>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</si>
  <si>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</si>
  <si>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</si>
  <si>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</si>
  <si>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</si>
  <si>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</si>
  <si>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</si>
  <si>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</si>
  <si>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</si>
  <si>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</si>
  <si>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</si>
  <si>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</si>
  <si>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</si>
  <si>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</si>
  <si>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</si>
  <si>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</si>
  <si>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</si>
  <si>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</si>
  <si>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</si>
  <si>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</si>
  <si>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</si>
  <si>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</si>
  <si>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</si>
  <si>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</si>
  <si>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</si>
  <si>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</si>
  <si>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</si>
  <si>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</si>
  <si>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</si>
  <si>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</si>
  <si>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</si>
  <si>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</si>
  <si>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</si>
  <si>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</si>
  <si>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</si>
  <si>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</si>
  <si>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</si>
  <si>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</si>
  <si>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</si>
  <si>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</si>
  <si>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</si>
  <si>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</si>
  <si>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</si>
  <si>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</si>
  <si>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</si>
  <si>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</si>
  <si>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</si>
  <si>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</si>
  <si>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</si>
  <si>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</si>
  <si>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</si>
  <si>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</si>
  <si>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</si>
  <si>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</si>
  <si>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</si>
  <si>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</si>
  <si>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</si>
  <si>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</si>
  <si>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</si>
  <si>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</si>
  <si>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</si>
  <si>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</si>
  <si>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</si>
  <si>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</si>
  <si>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</si>
  <si>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</si>
  <si>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</si>
  <si>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</si>
  <si>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</si>
  <si>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</si>
  <si>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</si>
  <si>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</si>
  <si>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</si>
  <si>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</si>
  <si>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</si>
  <si>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</si>
  <si>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</si>
  <si>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</si>
  <si>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</si>
  <si>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</si>
  <si>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</si>
  <si>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</si>
  <si>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</si>
  <si>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</si>
  <si>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</si>
  <si>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</si>
  <si>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</si>
  <si>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</si>
  <si>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</si>
  <si>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</si>
  <si>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</si>
  <si>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</si>
  <si>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</si>
  <si>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</si>
  <si>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</si>
  <si>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</si>
  <si>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</si>
  <si>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</si>
  <si>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</si>
  <si>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</si>
  <si>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</si>
  <si>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</si>
  <si>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</si>
  <si>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</si>
  <si>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</si>
  <si>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</si>
  <si>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</si>
  <si>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</si>
  <si>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</si>
  <si>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</si>
  <si>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</si>
  <si>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</si>
  <si>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</si>
  <si>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</si>
  <si>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</si>
  <si>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</si>
  <si>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</si>
  <si>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</si>
  <si>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</si>
  <si>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</si>
  <si>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</si>
  <si>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</si>
  <si>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</si>
  <si>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</si>
  <si>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</si>
  <si>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</si>
  <si>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</si>
  <si>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</si>
  <si>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</si>
  <si>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</si>
  <si>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</si>
  <si>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</si>
  <si>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</si>
  <si>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</si>
  <si>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</si>
  <si>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</si>
  <si>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</si>
  <si>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</si>
  <si>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</si>
  <si>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</si>
  <si>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</si>
  <si>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</si>
  <si>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</si>
  <si>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</si>
  <si>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</si>
  <si>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</si>
  <si>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</si>
  <si>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</si>
  <si>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</si>
  <si>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</si>
  <si>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</si>
  <si>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</si>
  <si>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</si>
  <si>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</si>
  <si>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</si>
  <si>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</si>
  <si>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</si>
  <si>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</si>
  <si>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</si>
  <si>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</si>
  <si>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</si>
  <si>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</si>
  <si>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</si>
  <si>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</si>
  <si>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</si>
  <si>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</si>
  <si>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</si>
  <si>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</si>
  <si>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</si>
  <si>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</si>
  <si>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</si>
  <si>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</si>
  <si>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</si>
  <si>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</si>
  <si>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</si>
  <si>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</si>
  <si>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</si>
  <si>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</si>
  <si>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</si>
  <si>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</si>
  <si>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</si>
  <si>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</si>
  <si>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</si>
  <si>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</si>
  <si>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</si>
  <si>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</si>
  <si>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</si>
  <si>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</si>
  <si>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</si>
  <si>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</si>
  <si>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</si>
  <si>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</si>
  <si>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</si>
  <si>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</si>
  <si>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</si>
  <si>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</si>
  <si>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</si>
  <si>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</si>
  <si>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</si>
  <si>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</si>
  <si>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</si>
  <si>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</si>
  <si>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</si>
  <si>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</si>
  <si>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</si>
  <si>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</si>
  <si>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</si>
  <si>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</si>
  <si>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</si>
  <si>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</si>
  <si>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</si>
  <si>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</si>
  <si>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</si>
  <si>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</si>
  <si>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</si>
  <si>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</si>
  <si>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</si>
  <si>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</si>
  <si>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</si>
  <si>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</si>
  <si>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</si>
  <si>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</si>
  <si>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</si>
  <si>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</si>
  <si>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</si>
  <si>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</si>
  <si>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</si>
  <si>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</si>
  <si>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</si>
  <si>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</si>
  <si>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</si>
  <si>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</si>
  <si>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</si>
  <si>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</si>
  <si>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</si>
  <si>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</si>
  <si>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</si>
  <si>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</si>
  <si>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</si>
  <si>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</si>
  <si>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</si>
  <si>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</si>
  <si>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</si>
  <si>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</si>
  <si>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</si>
  <si>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</si>
  <si>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</si>
  <si>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</si>
  <si>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</si>
  <si>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</si>
  <si>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</si>
  <si>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</si>
  <si>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</si>
  <si>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</si>
  <si>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</si>
  <si>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</si>
  <si>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</si>
  <si>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</si>
  <si>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</si>
  <si>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</si>
  <si>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</si>
  <si>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</si>
  <si>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</si>
  <si>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</si>
  <si>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</si>
  <si>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</si>
  <si>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</si>
  <si>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</si>
  <si>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</si>
  <si>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</si>
  <si>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</si>
  <si>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</si>
  <si>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</si>
  <si>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</si>
  <si>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</si>
  <si>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</si>
  <si>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</si>
  <si>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</si>
  <si>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</si>
  <si>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</si>
  <si>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</si>
  <si>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</si>
  <si>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</si>
  <si>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</si>
  <si>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</si>
  <si>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</si>
  <si>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</si>
  <si>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</si>
  <si>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</si>
  <si>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</si>
  <si>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</si>
  <si>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</si>
  <si>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</si>
  <si>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</si>
  <si>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</si>
  <si>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</si>
  <si>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</si>
  <si>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</si>
  <si>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</si>
  <si>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</si>
  <si>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</si>
  <si>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</si>
  <si>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</si>
  <si>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</si>
  <si>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</si>
  <si>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</si>
  <si>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</si>
  <si>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</si>
  <si>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</si>
  <si>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</si>
  <si>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</si>
  <si>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</si>
  <si>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</si>
  <si>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</si>
  <si>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</si>
  <si>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</si>
  <si>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</si>
  <si>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</si>
  <si>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</si>
  <si>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</si>
  <si>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</si>
  <si>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</si>
  <si>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</si>
  <si>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</si>
  <si>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</si>
  <si>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</si>
  <si>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</si>
  <si>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</si>
  <si>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</si>
  <si>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</si>
  <si>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</si>
  <si>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</si>
  <si>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</si>
  <si>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</si>
  <si>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</si>
  <si>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</si>
  <si>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</si>
  <si>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</si>
  <si>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</si>
  <si>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</si>
  <si>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</si>
  <si>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</si>
  <si>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</si>
  <si>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</si>
  <si>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</si>
  <si>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</si>
  <si>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</si>
  <si>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</si>
  <si>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</si>
  <si>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</si>
  <si>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</si>
  <si>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</si>
  <si>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</si>
  <si>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</si>
  <si>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</si>
  <si>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</si>
  <si>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</si>
  <si>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</si>
  <si>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</si>
  <si>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</si>
  <si>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</si>
  <si>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</si>
  <si>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</si>
  <si>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</si>
  <si>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</si>
  <si>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</si>
  <si>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</si>
  <si>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</si>
  <si>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</si>
  <si>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</si>
  <si>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</si>
  <si>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</si>
  <si>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</si>
  <si>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</si>
  <si>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</si>
  <si>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</si>
  <si>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</si>
  <si>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</si>
  <si>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</si>
  <si>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</si>
  <si>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</si>
  <si>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</si>
  <si>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</si>
  <si>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</si>
  <si>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</si>
  <si>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</si>
  <si>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</si>
  <si>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</si>
  <si>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</si>
  <si>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</si>
  <si>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</si>
  <si>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</si>
  <si>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</si>
  <si>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</si>
  <si>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</si>
  <si>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</si>
  <si>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</si>
  <si>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</si>
  <si>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</si>
  <si>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</si>
  <si>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</si>
  <si>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</si>
  <si>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</si>
  <si>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</si>
  <si>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</si>
  <si>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</si>
  <si>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</si>
  <si>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</si>
  <si>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</si>
  <si>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</si>
  <si>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</si>
  <si>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</si>
  <si>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</si>
  <si>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</si>
  <si>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</si>
  <si>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</si>
  <si>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</si>
  <si>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</si>
  <si>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</si>
  <si>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</si>
  <si>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</si>
  <si>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</si>
  <si>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</si>
  <si>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</si>
  <si>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</si>
  <si>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</si>
  <si>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</si>
  <si>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</si>
  <si>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</si>
  <si>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</si>
  <si>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</si>
  <si>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</si>
  <si>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</si>
  <si>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</si>
  <si>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</si>
  <si>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</si>
  <si>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</si>
  <si>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</si>
  <si>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</si>
  <si>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</si>
  <si>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</si>
  <si>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</si>
  <si>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</si>
  <si>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</si>
  <si>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</si>
  <si>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</si>
  <si>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</si>
  <si>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</si>
  <si>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</si>
  <si>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</si>
  <si>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</si>
  <si>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</si>
  <si>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</si>
  <si>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</si>
  <si>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</si>
  <si>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</si>
  <si>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</si>
  <si>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</si>
  <si>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</si>
  <si>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</si>
  <si>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</si>
  <si>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</si>
  <si>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</si>
  <si>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</si>
  <si>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</si>
  <si>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</si>
  <si>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</si>
  <si>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</si>
  <si>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</si>
  <si>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</si>
  <si>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</si>
  <si>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</si>
  <si>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</si>
  <si>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</si>
  <si>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</si>
  <si>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</si>
  <si>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</si>
  <si>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</si>
  <si>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</si>
  <si>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</si>
  <si>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</si>
  <si>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</si>
  <si>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</si>
  <si>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</si>
  <si>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</si>
  <si>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</si>
  <si>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</si>
  <si>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</si>
  <si>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</si>
  <si>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</si>
  <si>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</si>
  <si>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</si>
  <si>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</si>
  <si>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</si>
  <si>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</si>
  <si>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</si>
  <si>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</si>
  <si>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</si>
  <si>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</si>
  <si>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</si>
  <si>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</si>
  <si>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</si>
  <si>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</si>
  <si>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</si>
  <si>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</si>
  <si>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</si>
  <si>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</si>
  <si>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</si>
  <si>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</si>
  <si>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</si>
  <si>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</si>
  <si>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</si>
  <si>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</si>
  <si>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</si>
  <si>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</si>
  <si>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</si>
  <si>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</si>
  <si>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</si>
  <si>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</si>
  <si>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</si>
  <si>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</si>
  <si>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</si>
  <si>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</si>
  <si>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</si>
  <si>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</si>
  <si>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</si>
  <si>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</si>
  <si>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</si>
  <si>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</si>
  <si>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</si>
  <si>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</si>
  <si>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</si>
  <si>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</si>
  <si>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</si>
  <si>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</si>
  <si>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</si>
  <si>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</si>
  <si>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</si>
  <si>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</si>
  <si>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</si>
  <si>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</si>
  <si>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</si>
  <si>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</si>
  <si>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</si>
  <si>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</si>
  <si>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</si>
  <si>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</si>
  <si>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</si>
  <si>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</si>
  <si>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</si>
  <si>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</si>
  <si>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</si>
  <si>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</si>
  <si>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</si>
  <si>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</si>
  <si>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</si>
  <si>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</si>
  <si>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</si>
  <si>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</si>
  <si>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</si>
  <si>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</si>
  <si>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</si>
  <si>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</si>
  <si>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</si>
  <si>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</si>
  <si>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</si>
  <si>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</si>
  <si>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</si>
  <si>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</si>
  <si>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</si>
  <si>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</si>
  <si>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</si>
  <si>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</si>
  <si>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</si>
  <si>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</si>
  <si>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</si>
  <si>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</si>
  <si>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</si>
  <si>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</si>
  <si>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</si>
  <si>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</si>
  <si>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</si>
  <si>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</si>
  <si>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</si>
  <si>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</si>
  <si>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</si>
  <si>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</si>
  <si>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</si>
  <si>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</si>
  <si>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</si>
  <si>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</si>
  <si>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</si>
  <si>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</si>
  <si>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</si>
  <si>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</si>
  <si>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</si>
  <si>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</si>
  <si>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</si>
  <si>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</si>
  <si>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</si>
  <si>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</si>
  <si>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</si>
  <si>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</si>
  <si>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</si>
  <si>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</si>
  <si>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</si>
  <si>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</si>
  <si>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</si>
  <si>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</si>
  <si>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</si>
  <si>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</si>
  <si>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</si>
  <si>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</si>
  <si>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</si>
  <si>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</si>
  <si>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</si>
  <si>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</si>
  <si>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</si>
  <si>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</si>
  <si>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</si>
  <si>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</si>
  <si>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</si>
  <si>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</si>
  <si>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</si>
  <si>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</si>
  <si>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</si>
  <si>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</si>
  <si>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</si>
  <si>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</si>
  <si>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</si>
  <si>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</si>
  <si>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</si>
  <si>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</si>
  <si>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</si>
  <si>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</si>
  <si>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</si>
  <si>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</si>
  <si>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</si>
  <si>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</si>
  <si>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</si>
  <si>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</si>
  <si>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</si>
  <si>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</si>
  <si>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</si>
  <si>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</si>
  <si>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</si>
  <si>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</si>
  <si>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</si>
  <si>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</si>
  <si>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</si>
  <si>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</si>
  <si>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</si>
  <si>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</si>
  <si>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</si>
  <si>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</si>
  <si>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</si>
  <si>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</si>
  <si>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</si>
  <si>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</si>
  <si>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</si>
  <si>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</si>
  <si>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</si>
  <si>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</si>
  <si>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</si>
  <si>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</si>
  <si>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</si>
  <si>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</si>
  <si>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</si>
  <si>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</si>
  <si>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</si>
  <si>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</si>
  <si>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</si>
  <si>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</si>
  <si>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</si>
  <si>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</si>
  <si>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</si>
  <si>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</si>
  <si>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</si>
  <si>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</si>
  <si>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</si>
  <si>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</si>
  <si>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</si>
  <si>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</si>
  <si>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</si>
  <si>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</si>
  <si>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</si>
  <si>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</si>
  <si>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</si>
  <si>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</si>
  <si>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</si>
  <si>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</si>
  <si>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</si>
  <si>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</si>
  <si>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</si>
  <si>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</si>
  <si>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</si>
  <si>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</si>
  <si>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</si>
  <si>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</si>
  <si>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</si>
  <si>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</si>
  <si>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</si>
  <si>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</si>
  <si>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</si>
  <si>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</si>
  <si>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</si>
  <si>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</si>
  <si>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</si>
  <si>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</si>
  <si>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</si>
  <si>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</si>
  <si>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</si>
  <si>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</si>
  <si>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</si>
  <si>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</si>
  <si>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</si>
  <si>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</si>
  <si>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</si>
  <si>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</si>
  <si>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</si>
  <si>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</si>
  <si>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</si>
  <si>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</si>
  <si>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</si>
  <si>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</si>
  <si>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</si>
  <si>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</si>
  <si>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</si>
  <si>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</si>
  <si>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</si>
  <si>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</si>
  <si>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</si>
  <si>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</si>
  <si>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</si>
  <si>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</si>
  <si>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</si>
  <si>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</si>
  <si>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</si>
  <si>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</si>
  <si>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</si>
  <si>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</si>
  <si>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</si>
  <si>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</si>
  <si>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</si>
  <si>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</si>
  <si>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</si>
  <si>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</si>
  <si>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</si>
  <si>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</si>
  <si>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</si>
  <si>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</si>
  <si>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</si>
  <si>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</si>
  <si>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</si>
  <si>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</si>
  <si>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</si>
  <si>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</si>
  <si>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</si>
  <si>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</si>
  <si>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</si>
  <si>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</si>
  <si>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</si>
  <si>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</si>
  <si>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</si>
  <si>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</si>
  <si>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</si>
  <si>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</si>
  <si>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</si>
  <si>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</si>
  <si>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</si>
  <si>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</si>
  <si>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</si>
  <si>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</si>
  <si>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</si>
  <si>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</si>
  <si>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</si>
  <si>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</si>
  <si>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</si>
  <si>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</si>
  <si>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</si>
  <si>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</si>
  <si>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</si>
  <si>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</si>
  <si>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</si>
  <si>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</si>
  <si>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</si>
  <si>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</si>
  <si>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</si>
  <si>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</si>
  <si>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</si>
  <si>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</si>
  <si>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</si>
  <si>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</si>
  <si>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</si>
  <si>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</si>
  <si>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</si>
  <si>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</si>
  <si>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</si>
  <si>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</si>
  <si>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</si>
  <si>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</si>
  <si>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</si>
  <si>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</si>
  <si>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</si>
  <si>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</si>
  <si>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</si>
  <si>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</si>
  <si>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</si>
  <si>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</si>
  <si>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</si>
  <si>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</si>
  <si>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</si>
  <si>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</si>
  <si>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</si>
  <si>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</si>
  <si>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</si>
  <si>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</si>
  <si>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</si>
  <si>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</si>
  <si>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</si>
  <si>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</si>
  <si>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</si>
  <si>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</si>
  <si>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</si>
  <si>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</si>
  <si>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</si>
  <si>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</si>
  <si>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</si>
  <si>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</si>
  <si>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</si>
  <si>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</si>
  <si>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</si>
  <si>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</si>
  <si>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</si>
  <si>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</si>
  <si>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</si>
  <si>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</si>
  <si>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</si>
  <si>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</si>
  <si>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</si>
  <si>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</si>
  <si>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</si>
  <si>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</si>
  <si>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</si>
  <si>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</si>
  <si>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</si>
  <si>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</si>
  <si>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</si>
  <si>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</si>
  <si>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</si>
  <si>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</si>
  <si>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</si>
  <si>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</si>
  <si>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</si>
  <si>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</si>
  <si>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</si>
  <si>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</si>
  <si>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</si>
  <si>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</si>
  <si>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</si>
  <si>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</si>
  <si>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</si>
  <si>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</si>
  <si>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</si>
  <si>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</si>
  <si>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</si>
  <si>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</si>
  <si>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</si>
  <si>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</si>
  <si>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</si>
  <si>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</si>
  <si>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</si>
  <si>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</si>
  <si>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</si>
  <si>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</si>
  <si>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</si>
  <si>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</si>
  <si>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</si>
  <si>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</si>
  <si>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</si>
  <si>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</si>
  <si>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</si>
  <si>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</si>
  <si>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</si>
  <si>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</si>
  <si>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</si>
  <si>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</si>
  <si>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</si>
  <si>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</si>
  <si>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</si>
  <si>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</si>
  <si>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</si>
  <si>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</si>
  <si>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</si>
  <si>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</si>
  <si>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</si>
  <si>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</si>
  <si>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</si>
  <si>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</si>
  <si>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</si>
  <si>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</si>
  <si>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</si>
  <si>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</si>
  <si>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</si>
  <si>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</si>
  <si>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</si>
  <si>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</si>
  <si>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</si>
  <si>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</si>
  <si>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</si>
  <si>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</si>
  <si>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</si>
  <si>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</si>
  <si>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</si>
  <si>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</si>
  <si>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</si>
  <si>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</si>
  <si>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</si>
  <si>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</si>
  <si>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</si>
  <si>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</si>
  <si>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</si>
  <si>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</si>
  <si>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</si>
  <si>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</si>
  <si>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</si>
  <si>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</si>
  <si>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</si>
  <si>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</si>
  <si>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</si>
  <si>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</si>
  <si>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</si>
  <si>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</si>
  <si>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</si>
  <si>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</si>
  <si>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</si>
  <si>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</si>
  <si>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</si>
  <si>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</si>
  <si>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</si>
  <si>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</si>
  <si>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</si>
  <si>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</si>
  <si>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</si>
  <si>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</si>
  <si>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</si>
  <si>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</si>
  <si>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</si>
  <si>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</si>
  <si>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</si>
  <si>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</si>
  <si>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</si>
  <si>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</si>
  <si>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</si>
  <si>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</si>
  <si>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</si>
  <si>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</si>
  <si>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</si>
  <si>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</si>
  <si>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</si>
  <si>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</si>
  <si>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</si>
  <si>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</si>
  <si>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</si>
  <si>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</si>
  <si>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</si>
  <si>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</si>
  <si>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</si>
  <si>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</si>
  <si>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</si>
  <si>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</si>
  <si>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</si>
  <si>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</si>
  <si>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</si>
  <si>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</si>
  <si>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</si>
  <si>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</si>
  <si>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</si>
  <si>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</si>
  <si>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</si>
  <si>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</si>
  <si>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</si>
  <si>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</si>
  <si>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</si>
  <si>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</si>
  <si>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</si>
  <si>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</si>
  <si>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</si>
  <si>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</si>
  <si>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</si>
  <si>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</si>
  <si>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</si>
  <si>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</si>
  <si>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</si>
  <si>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</si>
  <si>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</si>
  <si>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</si>
  <si>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</si>
  <si>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</si>
  <si>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</si>
  <si>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</si>
  <si>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</si>
  <si>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</si>
  <si>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</si>
  <si>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</si>
  <si>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</si>
  <si>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</si>
  <si>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</si>
  <si>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</si>
  <si>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</si>
  <si>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</si>
  <si>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</si>
  <si>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</si>
  <si>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</si>
  <si>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</si>
  <si>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</si>
  <si>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</si>
  <si>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</si>
  <si>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</si>
  <si>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</si>
  <si>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</si>
  <si>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</si>
  <si>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</si>
  <si>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</si>
  <si>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</si>
  <si>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</si>
  <si>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</si>
  <si>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</si>
  <si>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</si>
  <si>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</si>
  <si>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</si>
  <si>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</si>
  <si>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</si>
  <si>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</si>
  <si>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</si>
  <si>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</si>
  <si>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</si>
  <si>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</si>
  <si>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</si>
  <si>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</si>
  <si>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</si>
  <si>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</si>
  <si>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</si>
  <si>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</si>
  <si>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</si>
  <si>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</si>
  <si>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</si>
  <si>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</si>
  <si>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</si>
  <si>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</si>
  <si>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</si>
  <si>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</si>
  <si>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</si>
  <si>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</si>
  <si>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</si>
  <si>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</si>
  <si>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</si>
  <si>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</si>
  <si>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</si>
  <si>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</si>
  <si>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</si>
  <si>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</si>
  <si>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</si>
  <si>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</si>
  <si>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</si>
  <si>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</si>
  <si>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</si>
  <si>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</si>
  <si>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</si>
  <si>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</si>
  <si>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</si>
  <si>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</si>
  <si>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</si>
  <si>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</si>
  <si>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</si>
  <si>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</si>
  <si>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</si>
  <si>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</si>
  <si>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</si>
  <si>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</si>
  <si>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</si>
  <si>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</si>
  <si>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</si>
  <si>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</si>
  <si>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</si>
  <si>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</si>
  <si>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</si>
  <si>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</si>
  <si>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</si>
  <si>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</si>
  <si>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</si>
  <si>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</si>
  <si>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</si>
  <si>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</si>
  <si>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</si>
  <si>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</si>
  <si>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</si>
  <si>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</si>
  <si>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</si>
  <si>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</si>
  <si>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</si>
  <si>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</si>
  <si>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</si>
  <si>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</si>
  <si>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</si>
  <si>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</si>
  <si>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</si>
  <si>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</si>
  <si>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</si>
  <si>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</si>
  <si>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</si>
  <si>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</si>
  <si>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</si>
  <si>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</si>
  <si>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</si>
  <si>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</si>
  <si>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</si>
  <si>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</si>
  <si>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</si>
  <si>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</si>
  <si>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</si>
  <si>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</si>
  <si>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</si>
  <si>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</si>
  <si>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</si>
  <si>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</si>
  <si>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</si>
  <si>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</si>
  <si>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</si>
  <si>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</si>
  <si>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</si>
  <si>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</si>
  <si>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</si>
  <si>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</si>
  <si>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</si>
  <si>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</si>
  <si>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</si>
  <si>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</si>
  <si>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</si>
  <si>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</si>
  <si>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</si>
  <si>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</si>
  <si>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</si>
  <si>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</si>
  <si>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</si>
  <si>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</si>
  <si>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</si>
  <si>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</si>
  <si>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</si>
  <si>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</si>
  <si>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</si>
  <si>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</si>
  <si>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</si>
  <si>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</si>
  <si>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</si>
  <si>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</si>
  <si>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</si>
  <si>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</si>
  <si>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</si>
  <si>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</si>
  <si>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</si>
  <si>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</si>
  <si>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</si>
  <si>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</si>
  <si>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</si>
  <si>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</si>
  <si>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</si>
  <si>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</si>
  <si>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</si>
  <si>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</si>
  <si>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</si>
  <si>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</si>
  <si>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</si>
  <si>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</si>
  <si>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</si>
  <si>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</si>
  <si>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</si>
  <si>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</si>
  <si>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</si>
  <si>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</si>
  <si>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</si>
  <si>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</si>
  <si>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</si>
  <si>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</si>
  <si>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</si>
  <si>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</si>
  <si>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</si>
  <si>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</si>
  <si>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</si>
  <si>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</si>
  <si>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</si>
  <si>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</si>
  <si>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</si>
  <si>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</si>
  <si>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</si>
  <si>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</si>
  <si>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</si>
  <si>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</si>
  <si>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</si>
  <si>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</si>
  <si>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</si>
  <si>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</si>
  <si>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</si>
  <si>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</si>
  <si>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</si>
  <si>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</si>
  <si>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</si>
  <si>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</si>
  <si>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</si>
  <si>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</si>
  <si>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</si>
  <si>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</si>
  <si>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</si>
  <si>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</si>
  <si>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</si>
  <si>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</si>
  <si>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</si>
  <si>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</si>
  <si>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</si>
  <si>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</si>
  <si>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</si>
  <si>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</si>
  <si>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</si>
  <si>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</si>
  <si>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</si>
  <si>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</si>
  <si>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</si>
  <si>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</si>
  <si>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</si>
  <si>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</si>
  <si>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</si>
  <si>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</si>
  <si>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</si>
  <si>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</si>
  <si>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</si>
  <si>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</si>
  <si>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</si>
  <si>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</si>
  <si>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</si>
  <si>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</si>
  <si>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</si>
  <si>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</si>
  <si>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</si>
  <si>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</si>
  <si>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</si>
  <si>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</si>
  <si>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</si>
  <si>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</si>
  <si>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</si>
  <si>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</si>
  <si>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</si>
  <si>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</si>
  <si>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</si>
  <si>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</si>
  <si>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</si>
  <si>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</si>
  <si>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</si>
  <si>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</si>
  <si>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</si>
  <si>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</si>
  <si>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</si>
  <si>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</si>
  <si>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</si>
  <si>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</si>
  <si>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</si>
  <si>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</si>
  <si>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</si>
  <si>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</si>
  <si>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</si>
  <si>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</si>
  <si>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</si>
  <si>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</si>
  <si>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</si>
  <si>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</si>
  <si>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</si>
  <si>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</si>
  <si>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</si>
  <si>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</si>
  <si>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</si>
  <si>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</si>
  <si>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</si>
  <si>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</si>
  <si>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</si>
  <si>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</si>
  <si>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</si>
  <si>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</si>
  <si>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</si>
  <si>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</si>
  <si>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</si>
  <si>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</si>
  <si>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</si>
  <si>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</si>
  <si>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</si>
  <si>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</si>
  <si>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</si>
  <si>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</si>
  <si>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</si>
  <si>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</si>
  <si>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</si>
  <si>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</si>
  <si>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</si>
  <si>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</si>
  <si>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</si>
  <si>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</si>
  <si>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</si>
  <si>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</si>
  <si>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</si>
  <si>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</si>
  <si>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</si>
  <si>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</si>
  <si>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</si>
  <si>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</si>
  <si>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</si>
  <si>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</si>
  <si>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</si>
  <si>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</si>
  <si>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</si>
  <si>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</si>
  <si>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</si>
  <si>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</si>
  <si>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</si>
  <si>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</si>
  <si>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</si>
  <si>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</si>
  <si>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</si>
  <si>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</si>
  <si>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</si>
  <si>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</si>
  <si>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</si>
  <si>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</si>
  <si>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</si>
  <si>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</si>
  <si>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</si>
  <si>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</si>
  <si>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</si>
  <si>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</si>
  <si>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</si>
  <si>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</si>
  <si>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</si>
  <si>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</si>
  <si>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</si>
  <si>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</si>
  <si>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</si>
  <si>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</si>
  <si>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</si>
  <si>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</si>
  <si>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</si>
  <si>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</si>
  <si>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</si>
  <si>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</si>
  <si>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</si>
  <si>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</si>
  <si>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</si>
  <si>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</si>
  <si>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</si>
  <si>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</si>
  <si>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</si>
  <si>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</si>
  <si>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</si>
  <si>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</si>
  <si>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</si>
  <si>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</si>
  <si>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</si>
  <si>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</si>
  <si>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</si>
  <si>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</si>
  <si>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</si>
  <si>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</si>
  <si>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</si>
  <si>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</si>
  <si>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</si>
  <si>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</si>
  <si>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</si>
  <si>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</si>
  <si>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</si>
  <si>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</si>
  <si>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</si>
  <si>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</si>
  <si>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</si>
  <si>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</si>
  <si>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</si>
  <si>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</si>
  <si>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</si>
  <si>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</si>
  <si>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</si>
  <si>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</si>
  <si>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</si>
  <si>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</si>
  <si>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</si>
  <si>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</si>
  <si>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</si>
  <si>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</si>
  <si>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</si>
  <si>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</si>
  <si>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</si>
  <si>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</si>
  <si>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</si>
  <si>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</si>
  <si>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</si>
  <si>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</si>
  <si>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</si>
  <si>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</si>
  <si>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</si>
  <si>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</si>
  <si>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</si>
  <si>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</si>
  <si>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</si>
  <si>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</si>
  <si>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</si>
  <si>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</si>
  <si>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</si>
  <si>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</si>
  <si>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</si>
  <si>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</si>
  <si>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</si>
  <si>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</si>
  <si>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</si>
  <si>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</si>
  <si>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</si>
  <si>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</si>
  <si>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</si>
  <si>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</si>
  <si>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</si>
  <si>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</si>
  <si>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</si>
  <si>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</si>
  <si>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</si>
  <si>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</si>
  <si>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</si>
  <si>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</si>
  <si>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</si>
  <si>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</si>
  <si>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</si>
  <si>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</si>
  <si>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</si>
  <si>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</si>
  <si>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</si>
  <si>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</si>
  <si>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</si>
  <si>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</si>
  <si>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</si>
  <si>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</si>
  <si>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</si>
  <si>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</si>
  <si>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</si>
  <si>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</si>
  <si>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</si>
  <si>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</si>
  <si>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</si>
  <si>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</si>
  <si>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</si>
  <si>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</si>
  <si>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</si>
  <si>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</si>
  <si>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</si>
  <si>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</si>
  <si>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</si>
  <si>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</si>
  <si>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</si>
  <si>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</si>
  <si>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</si>
  <si>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</si>
  <si>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</si>
  <si>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</si>
  <si>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</si>
  <si>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</si>
  <si>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</si>
  <si>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</si>
  <si>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</si>
  <si>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</si>
  <si>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</si>
  <si>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</si>
  <si>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</si>
  <si>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</si>
  <si>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</si>
  <si>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</si>
  <si>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</si>
  <si>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</si>
  <si>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</si>
  <si>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</si>
  <si>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</si>
  <si>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</si>
  <si>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</si>
  <si>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</si>
  <si>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</si>
  <si>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</si>
  <si>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</si>
  <si>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</si>
  <si>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</si>
  <si>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</si>
  <si>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</si>
  <si>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</si>
  <si>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</si>
  <si>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</si>
  <si>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</si>
  <si>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</si>
  <si>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</si>
  <si>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</si>
  <si>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</si>
  <si>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</si>
  <si>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</si>
  <si>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</si>
  <si>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</si>
  <si>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</si>
  <si>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</si>
  <si>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</si>
  <si>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</si>
  <si>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</si>
  <si>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</si>
  <si>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</si>
  <si>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</si>
  <si>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</si>
  <si>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</si>
  <si>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</si>
  <si>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</si>
  <si>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</si>
  <si>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</si>
  <si>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</si>
  <si>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</si>
  <si>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</si>
  <si>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</si>
  <si>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</si>
  <si>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</si>
  <si>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</si>
  <si>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</si>
  <si>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</si>
  <si>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</si>
  <si>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</si>
  <si>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</si>
  <si>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</si>
  <si>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</si>
  <si>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</si>
  <si>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</si>
  <si>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</si>
  <si>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</si>
  <si>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</si>
  <si>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</si>
  <si>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</si>
  <si>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</si>
  <si>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</si>
  <si>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</si>
  <si>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</si>
  <si>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</si>
  <si>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</si>
  <si>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</si>
  <si>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</si>
  <si>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</si>
  <si>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</si>
  <si>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</si>
  <si>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</si>
  <si>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</si>
  <si>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</si>
  <si>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</si>
  <si>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</si>
  <si>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</si>
  <si>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</si>
  <si>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</si>
  <si>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</si>
  <si>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</si>
  <si>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</si>
  <si>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</si>
  <si>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</si>
  <si>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</si>
  <si>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</si>
  <si>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</si>
  <si>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</si>
  <si>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</si>
  <si>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</si>
  <si>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</si>
  <si>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</si>
  <si>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</si>
  <si>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</si>
  <si>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</si>
  <si>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</si>
  <si>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</si>
  <si>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</si>
  <si>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</si>
  <si>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</si>
  <si>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</si>
  <si>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</si>
  <si>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</si>
  <si>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</si>
  <si>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</si>
  <si>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</si>
  <si>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</si>
  <si>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</si>
  <si>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</si>
  <si>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</si>
  <si>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</si>
  <si>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</si>
  <si>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</si>
  <si>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</si>
  <si>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</si>
  <si>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</si>
  <si>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</si>
  <si>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</si>
  <si>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</si>
  <si>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</si>
  <si>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</si>
  <si>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</si>
  <si>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</si>
  <si>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</si>
  <si>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</si>
  <si>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</si>
  <si>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</si>
  <si>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</si>
  <si>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</si>
  <si>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</si>
  <si>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</si>
  <si>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</si>
  <si>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</si>
  <si>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</si>
  <si>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</si>
  <si>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</si>
  <si>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</si>
  <si>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</si>
  <si>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</si>
  <si>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</si>
  <si>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</si>
  <si>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</si>
  <si>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</si>
  <si>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</si>
  <si>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</si>
  <si>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</si>
  <si>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</si>
  <si>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</si>
  <si>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</si>
  <si>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</si>
  <si>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</si>
  <si>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</si>
  <si>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</si>
  <si>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</si>
  <si>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</si>
  <si>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</si>
  <si>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</si>
  <si>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</si>
  <si>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</si>
  <si>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</si>
  <si>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</si>
  <si>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</si>
  <si>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</si>
  <si>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</si>
  <si>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</si>
  <si>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</si>
  <si>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</si>
  <si>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</si>
  <si>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</si>
  <si>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</si>
  <si>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</si>
  <si>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</si>
  <si>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</si>
  <si>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</si>
  <si>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</si>
  <si>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</si>
  <si>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</si>
  <si>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</si>
  <si>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</si>
  <si>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</si>
  <si>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</si>
  <si>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</si>
  <si>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</si>
  <si>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</si>
  <si>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</si>
  <si>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</si>
  <si>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</si>
  <si>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</si>
  <si>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</si>
  <si>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</si>
  <si>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</si>
  <si>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</si>
  <si>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</si>
  <si>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</si>
  <si>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</si>
  <si>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</si>
  <si>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</si>
  <si>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</si>
  <si>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</si>
  <si>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</si>
  <si>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</si>
  <si>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</si>
  <si>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</si>
  <si>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</si>
  <si>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</si>
  <si>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</si>
  <si>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</si>
  <si>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</si>
  <si>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</si>
  <si>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</si>
  <si>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</si>
  <si>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</si>
  <si>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</si>
  <si>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</si>
  <si>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</si>
  <si>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</si>
  <si>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</si>
  <si>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</si>
  <si>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</si>
  <si>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</si>
  <si>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</si>
  <si>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</si>
  <si>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</si>
  <si>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</si>
  <si>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</si>
  <si>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</si>
  <si>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</si>
  <si>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</si>
  <si>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</si>
  <si>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</si>
  <si>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</si>
  <si>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</si>
  <si>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</si>
  <si>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</si>
  <si>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</si>
  <si>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</si>
  <si>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</si>
  <si>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</si>
  <si>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</si>
  <si>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</si>
  <si>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</si>
  <si>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</si>
  <si>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</si>
  <si>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</si>
  <si>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</si>
  <si>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</si>
  <si>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</si>
  <si>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</si>
  <si>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</si>
  <si>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</si>
  <si>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</si>
  <si>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</si>
  <si>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</si>
  <si>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</si>
  <si>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</si>
  <si>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</si>
  <si>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</si>
  <si>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</si>
  <si>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</si>
  <si>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</si>
  <si>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</si>
  <si>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</si>
  <si>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</si>
  <si>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</si>
  <si>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</si>
  <si>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</si>
  <si>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</si>
  <si>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</si>
  <si>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</si>
  <si>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</si>
  <si>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</si>
  <si>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</si>
  <si>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</si>
  <si>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</si>
  <si>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</si>
  <si>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</si>
  <si>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</si>
  <si>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</si>
  <si>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</si>
  <si>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</si>
  <si>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</si>
  <si>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</si>
  <si>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</si>
  <si>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</si>
  <si>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</si>
  <si>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</si>
  <si>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</si>
  <si>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</si>
  <si>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</si>
  <si>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</si>
  <si>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</si>
  <si>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</si>
  <si>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</si>
  <si>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</si>
  <si>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</si>
  <si>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</si>
  <si>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</si>
  <si>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</si>
  <si>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</si>
  <si>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</si>
  <si>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</si>
  <si>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</si>
  <si>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</si>
  <si>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</si>
  <si>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</si>
  <si>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</si>
  <si>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</si>
  <si>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</si>
  <si>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</si>
  <si>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</si>
  <si>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</si>
  <si>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</si>
  <si>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</si>
  <si>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</si>
  <si>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</si>
  <si>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</si>
  <si>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</si>
  <si>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</si>
  <si>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</si>
  <si>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</si>
  <si>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</si>
  <si>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</si>
  <si>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</si>
  <si>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</si>
  <si>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</si>
  <si>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</si>
  <si>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</si>
  <si>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</si>
  <si>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</si>
  <si>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</si>
  <si>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</si>
  <si>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</si>
  <si>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</si>
  <si>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</si>
  <si>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</si>
  <si>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</si>
  <si>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</si>
  <si>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</si>
  <si>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</si>
  <si>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</si>
  <si>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</si>
  <si>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</si>
  <si>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</si>
  <si>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</si>
  <si>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</si>
  <si>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</si>
  <si>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</si>
  <si>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</si>
  <si>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</si>
  <si>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</si>
  <si>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</si>
  <si>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</si>
  <si>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</si>
  <si>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</si>
  <si>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</si>
  <si>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</si>
  <si>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</si>
  <si>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</si>
  <si>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</si>
  <si>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</si>
  <si>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</si>
  <si>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</si>
  <si>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</si>
  <si>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</si>
  <si>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</si>
  <si>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</si>
  <si>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</si>
  <si>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</si>
  <si>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</si>
  <si>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</si>
  <si>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</si>
  <si>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</si>
  <si>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</si>
  <si>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</si>
  <si>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</si>
  <si>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</si>
  <si>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</si>
  <si>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</si>
  <si>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</si>
  <si>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</si>
  <si>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</si>
  <si>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</si>
  <si>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</si>
  <si>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</si>
  <si>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</si>
  <si>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</si>
  <si>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</si>
  <si>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</si>
  <si>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</si>
  <si>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</si>
  <si>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</si>
  <si>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</si>
  <si>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</si>
  <si>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</si>
  <si>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</si>
  <si>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</si>
  <si>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</si>
  <si>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</si>
  <si>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</si>
  <si>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</si>
  <si>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</si>
  <si>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</si>
  <si>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</si>
  <si>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</si>
  <si>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</si>
  <si>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</si>
  <si>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</si>
  <si>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</si>
  <si>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</si>
  <si>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</si>
  <si>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</si>
  <si>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</si>
  <si>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</si>
  <si>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</si>
  <si>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</si>
  <si>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</si>
  <si>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</si>
  <si>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</si>
  <si>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</si>
  <si>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</si>
  <si>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</si>
  <si>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</si>
  <si>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</si>
  <si>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</si>
  <si>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</si>
  <si>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</si>
  <si>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</si>
  <si>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</si>
  <si>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</si>
  <si>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</si>
  <si>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</si>
  <si>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</si>
  <si>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</si>
  <si>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</si>
  <si>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</si>
  <si>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</si>
  <si>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</si>
  <si>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</si>
  <si>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</si>
  <si>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</si>
  <si>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</si>
  <si>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</si>
  <si>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</si>
  <si>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</si>
  <si>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</si>
  <si>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</si>
  <si>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</si>
  <si>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</si>
  <si>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</si>
  <si>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</si>
  <si>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</si>
  <si>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</si>
  <si>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</si>
  <si>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</si>
  <si>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</si>
  <si>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</si>
  <si>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</si>
  <si>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</si>
  <si>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</si>
  <si>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</si>
  <si>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</si>
  <si>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</si>
  <si>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</si>
  <si>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</si>
  <si>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</si>
  <si>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</si>
  <si>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</si>
  <si>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</si>
  <si>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</si>
  <si>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</si>
  <si>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</si>
  <si>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</si>
  <si>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</si>
  <si>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</si>
  <si>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</si>
  <si>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</si>
  <si>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</si>
  <si>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</si>
  <si>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</si>
  <si>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</si>
  <si>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</si>
  <si>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</si>
  <si>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</si>
  <si>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</si>
  <si>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</si>
  <si>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</si>
  <si>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</si>
  <si>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</si>
  <si>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</si>
  <si>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</si>
  <si>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</si>
  <si>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</si>
  <si>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</si>
  <si>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</si>
  <si>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</si>
  <si>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</si>
  <si>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</si>
  <si>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</si>
  <si>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</si>
  <si>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</si>
  <si>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</si>
  <si>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</si>
  <si>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</si>
  <si>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</si>
  <si>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</si>
  <si>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</si>
  <si>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</si>
  <si>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</si>
  <si>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</si>
  <si>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</si>
  <si>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</si>
  <si>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</si>
  <si>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</si>
  <si>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</si>
  <si>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</si>
  <si>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</si>
  <si>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</si>
  <si>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</si>
  <si>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</si>
  <si>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</si>
  <si>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</si>
  <si>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</si>
  <si>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</si>
  <si>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</si>
  <si>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</si>
  <si>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</si>
  <si>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</si>
  <si>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</si>
  <si>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</si>
  <si>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</si>
  <si>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</si>
  <si>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</si>
  <si>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</si>
  <si>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</si>
  <si>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</si>
  <si>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</si>
  <si>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</si>
  <si>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</si>
  <si>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</si>
  <si>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</si>
  <si>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</si>
  <si>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</si>
  <si>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</si>
  <si>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</si>
  <si>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</si>
  <si>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</si>
  <si>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</si>
  <si>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</si>
  <si>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</si>
  <si>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</si>
  <si>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</si>
  <si>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</si>
  <si>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</si>
  <si>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</si>
  <si>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</si>
  <si>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</si>
  <si>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</si>
  <si>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</si>
  <si>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</si>
  <si>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</si>
  <si>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</si>
  <si>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</si>
  <si>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</si>
  <si>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</si>
  <si>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</si>
  <si>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</si>
  <si>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</si>
  <si>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</si>
  <si>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</si>
  <si>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</si>
  <si>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</si>
  <si>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</si>
  <si>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</si>
  <si>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</si>
  <si>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</si>
  <si>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</si>
  <si>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</si>
  <si>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</si>
  <si>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</si>
  <si>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</si>
  <si>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</si>
  <si>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</si>
  <si>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</si>
  <si>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</si>
  <si>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</si>
  <si>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</si>
  <si>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</si>
  <si>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</si>
  <si>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</si>
  <si>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</si>
  <si>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</si>
  <si>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</si>
  <si>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</si>
  <si>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</si>
  <si>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</si>
  <si>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</si>
  <si>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</si>
  <si>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</si>
  <si>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</si>
  <si>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</si>
  <si>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</si>
  <si>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</si>
  <si>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</si>
  <si>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</si>
  <si>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</si>
  <si>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</si>
  <si>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</si>
  <si>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</si>
  <si>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</si>
  <si>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</si>
  <si>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</si>
  <si>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</si>
  <si>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</si>
  <si>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</si>
  <si>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</si>
  <si>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</si>
  <si>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</si>
  <si>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</si>
  <si>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</si>
  <si>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</si>
  <si>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</si>
  <si>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</si>
  <si>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</si>
  <si>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</si>
  <si>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</si>
  <si>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</si>
  <si>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</si>
  <si>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</si>
  <si>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</si>
  <si>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</si>
  <si>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</si>
  <si>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</si>
  <si>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</si>
  <si>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</si>
  <si>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</si>
  <si>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</si>
  <si>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</si>
  <si>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</si>
  <si>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</si>
  <si>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</si>
  <si>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</si>
  <si>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</si>
  <si>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</si>
  <si>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</si>
  <si>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</si>
  <si>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</si>
  <si>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</si>
  <si>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</si>
  <si>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</si>
  <si>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</si>
  <si>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</si>
  <si>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</si>
  <si>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</si>
  <si>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</si>
  <si>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</si>
  <si>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</si>
  <si>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</si>
  <si>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</si>
  <si>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</si>
  <si>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</si>
  <si>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</si>
  <si>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</si>
  <si>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</si>
  <si>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</si>
  <si>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</si>
  <si>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</si>
  <si>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</si>
  <si>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</si>
  <si>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</si>
  <si>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</si>
  <si>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</si>
  <si>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</si>
  <si>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</si>
  <si>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</si>
  <si>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</si>
  <si>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</si>
  <si>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</si>
  <si>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</si>
  <si>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</si>
  <si>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</si>
  <si>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</si>
  <si>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</si>
  <si>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</si>
  <si>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</si>
  <si>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</si>
  <si>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</si>
  <si>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</si>
  <si>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</si>
  <si>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</si>
  <si>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</si>
  <si>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</si>
  <si>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</si>
  <si>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</si>
  <si>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</si>
  <si>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</si>
  <si>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</si>
  <si>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</si>
  <si>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</si>
  <si>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</si>
  <si>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</si>
  <si>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</si>
  <si>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</si>
  <si>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</si>
  <si>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</si>
  <si>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</si>
  <si>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</si>
  <si>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</si>
  <si>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</si>
  <si>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</si>
  <si>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</si>
  <si>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</si>
  <si>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</si>
  <si>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</si>
  <si>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</si>
  <si>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</si>
  <si>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</si>
  <si>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</si>
  <si>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</si>
  <si>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</si>
  <si>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</si>
  <si>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</si>
  <si>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</si>
  <si>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</si>
  <si>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</si>
  <si>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</si>
  <si>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</si>
  <si>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</si>
  <si>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</si>
  <si>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</si>
  <si>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</si>
  <si>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</si>
  <si>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</si>
  <si>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</si>
  <si>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</si>
  <si>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</si>
  <si>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</si>
  <si>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</si>
  <si>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</si>
  <si>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</si>
  <si>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</si>
  <si>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</si>
  <si>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</si>
  <si>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</si>
  <si>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</si>
  <si>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</si>
  <si>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</si>
  <si>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</si>
  <si>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</si>
  <si>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</si>
  <si>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</si>
  <si>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</si>
  <si>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</si>
  <si>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</si>
  <si>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</si>
  <si>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</si>
  <si>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</si>
  <si>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</si>
  <si>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</si>
  <si>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</si>
  <si>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</si>
  <si>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</si>
  <si>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</si>
  <si>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</si>
  <si>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</si>
  <si>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</si>
  <si>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</si>
  <si>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</si>
  <si>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</si>
  <si>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</si>
  <si>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</si>
  <si>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</si>
  <si>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</si>
  <si>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</si>
  <si>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</si>
  <si>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</si>
  <si>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</si>
  <si>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</si>
  <si>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</si>
  <si>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</si>
  <si>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</si>
  <si>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</si>
  <si>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</si>
  <si>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</si>
  <si>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</si>
  <si>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</si>
  <si>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</si>
  <si>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</si>
  <si>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</si>
  <si>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</si>
  <si>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</si>
  <si>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</si>
  <si>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</si>
  <si>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</si>
  <si>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</si>
  <si>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</si>
  <si>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</si>
  <si>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</si>
  <si>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</si>
  <si>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</si>
  <si>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</si>
  <si>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</si>
  <si>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</si>
  <si>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</si>
  <si>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</si>
  <si>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</si>
  <si>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</si>
  <si>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</si>
  <si>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</si>
  <si>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</si>
  <si>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</si>
  <si>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</si>
  <si>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</si>
  <si>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</si>
  <si>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</si>
  <si>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</si>
  <si>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</si>
  <si>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</si>
  <si>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</si>
  <si>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</si>
  <si>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</si>
  <si>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</si>
  <si>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</si>
  <si>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</si>
  <si>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</si>
  <si>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</si>
  <si>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</si>
  <si>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</si>
  <si>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</si>
  <si>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</si>
  <si>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</si>
  <si>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</si>
  <si>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</si>
  <si>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</si>
  <si>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</si>
  <si>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</si>
  <si>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</si>
  <si>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</si>
  <si>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</si>
  <si>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</si>
  <si>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</si>
  <si>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</si>
  <si>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</si>
  <si>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</si>
  <si>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</si>
  <si>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</si>
  <si>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</si>
  <si>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</si>
  <si>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</si>
  <si>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</si>
  <si>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</si>
  <si>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</si>
  <si>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</si>
  <si>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</si>
  <si>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</si>
  <si>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</si>
  <si>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</si>
  <si>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</si>
  <si>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</si>
  <si>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</si>
  <si>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</si>
  <si>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</si>
  <si>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</si>
  <si>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</si>
  <si>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</si>
  <si>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</si>
  <si>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</si>
  <si>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</si>
  <si>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</si>
  <si>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</si>
  <si>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</si>
  <si>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</si>
  <si>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</si>
  <si>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</si>
  <si>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</si>
  <si>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</si>
  <si>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</si>
  <si>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</si>
  <si>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</si>
  <si>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</si>
  <si>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</si>
  <si>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</si>
  <si>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</si>
  <si>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</si>
  <si>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</si>
  <si>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</si>
  <si>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</si>
  <si>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</si>
  <si>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</si>
  <si>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</si>
  <si>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</si>
  <si>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</si>
  <si>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</si>
  <si>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</si>
  <si>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</si>
  <si>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</si>
  <si>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</si>
  <si>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</si>
  <si>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</si>
  <si>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</si>
  <si>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</si>
  <si>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</si>
  <si>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</si>
  <si>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</si>
  <si>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</si>
  <si>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</si>
  <si>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</si>
  <si>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</si>
  <si>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</si>
  <si>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</si>
  <si>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</si>
  <si>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</si>
  <si>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</si>
  <si>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</si>
  <si>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</si>
  <si>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</si>
  <si>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</si>
  <si>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</si>
  <si>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</si>
  <si>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</si>
  <si>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</si>
  <si>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</si>
  <si>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</si>
  <si>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</si>
  <si>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</si>
  <si>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</si>
  <si>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</si>
  <si>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</si>
  <si>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</si>
  <si>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</si>
  <si>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</si>
  <si>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</si>
  <si>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</si>
  <si>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</si>
  <si>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</si>
  <si>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</si>
  <si>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</si>
  <si>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</si>
  <si>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</si>
  <si>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</si>
  <si>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</si>
  <si>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</si>
  <si>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</si>
  <si>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</si>
  <si>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</si>
  <si>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</si>
  <si>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</si>
  <si>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</si>
  <si>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</si>
  <si>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</si>
  <si>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</si>
  <si>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</si>
  <si>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</si>
  <si>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</si>
  <si>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</si>
  <si>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</si>
  <si>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</si>
  <si>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</si>
  <si>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</si>
  <si>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</si>
  <si>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</si>
  <si>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</si>
  <si>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</si>
  <si>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</si>
  <si>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</si>
  <si>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</si>
  <si>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</si>
  <si>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</si>
  <si>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</si>
  <si>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</si>
  <si>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</si>
  <si>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</si>
  <si>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</si>
  <si>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</si>
  <si>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</si>
  <si>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</si>
  <si>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</si>
  <si>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</si>
  <si>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</si>
  <si>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</si>
  <si>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</si>
  <si>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</si>
  <si>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</si>
  <si>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</si>
  <si>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</si>
  <si>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</si>
  <si>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</si>
  <si>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</si>
  <si>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</si>
  <si>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</si>
  <si>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</si>
  <si>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</si>
  <si>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</si>
  <si>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</si>
  <si>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</si>
  <si>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</si>
  <si>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</si>
  <si>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</si>
  <si>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</si>
  <si>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</si>
  <si>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</si>
  <si>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</si>
  <si>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</si>
  <si>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</si>
  <si>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</si>
  <si>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</si>
  <si>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</si>
  <si>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</si>
  <si>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</si>
  <si>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</si>
  <si>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</si>
  <si>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</si>
  <si>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</si>
  <si>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</si>
  <si>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</si>
  <si>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</si>
  <si>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</si>
  <si>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</si>
  <si>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</si>
  <si>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</si>
  <si>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</si>
  <si>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</si>
  <si>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</si>
  <si>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</si>
  <si>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</si>
  <si>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</si>
  <si>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</si>
  <si>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</si>
  <si>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</si>
  <si>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</si>
  <si>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</si>
  <si>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</si>
  <si>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</si>
  <si>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</si>
  <si>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</si>
  <si>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</si>
  <si>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</si>
  <si>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</si>
  <si>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</si>
  <si>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</si>
  <si>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</si>
  <si>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</si>
  <si>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</si>
  <si>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</si>
  <si>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</si>
  <si>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</si>
  <si>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</si>
  <si>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</si>
  <si>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</si>
  <si>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</si>
  <si>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</si>
  <si>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</si>
  <si>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</si>
  <si>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</si>
  <si>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</si>
  <si>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</si>
  <si>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</si>
  <si>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</si>
  <si>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</si>
  <si>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</si>
  <si>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</si>
  <si>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</si>
  <si>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</si>
  <si>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</si>
  <si>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</si>
  <si>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</si>
  <si>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</si>
  <si>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</si>
  <si>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</si>
  <si>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</si>
  <si>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</si>
  <si>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</si>
  <si>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</si>
  <si>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</si>
  <si>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</si>
  <si>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</si>
  <si>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</si>
  <si>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</si>
  <si>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</si>
  <si>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</si>
  <si>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</si>
  <si>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</si>
  <si>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</si>
  <si>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</si>
  <si>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</si>
  <si>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</si>
  <si>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</si>
  <si>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</si>
  <si>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</si>
  <si>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</si>
  <si>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</si>
  <si>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</si>
  <si>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</si>
  <si>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</si>
  <si>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</si>
  <si>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</si>
  <si>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</si>
  <si>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</si>
  <si>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</si>
  <si>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</si>
  <si>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</si>
  <si>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</si>
  <si>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</si>
  <si>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</si>
  <si>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</si>
  <si>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</si>
  <si>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</si>
  <si>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</si>
  <si>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</si>
  <si>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</si>
  <si>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</si>
  <si>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</si>
  <si>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</si>
  <si>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</si>
  <si>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</si>
  <si>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</si>
  <si>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</si>
  <si>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</si>
  <si>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</si>
  <si>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</si>
  <si>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</si>
  <si>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</si>
  <si>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</si>
  <si>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</si>
  <si>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</si>
  <si>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</si>
  <si>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</si>
  <si>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</si>
  <si>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</si>
  <si>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</si>
  <si>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</si>
  <si>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</si>
  <si>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</si>
  <si>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</si>
  <si>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</si>
  <si>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</si>
  <si>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</si>
  <si>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</si>
  <si>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</si>
  <si>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</si>
  <si>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</si>
  <si>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</si>
  <si>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</si>
  <si>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</si>
  <si>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</si>
  <si>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</si>
  <si>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</si>
  <si>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</si>
  <si>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</si>
  <si>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</si>
  <si>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</si>
  <si>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</si>
  <si>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</si>
  <si>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</si>
  <si>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</si>
  <si>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</si>
  <si>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</si>
  <si>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</si>
  <si>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</si>
  <si>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</si>
  <si>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</si>
  <si>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</si>
  <si>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</si>
  <si>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</si>
  <si>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</si>
  <si>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</si>
  <si>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</si>
  <si>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</si>
  <si>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</si>
  <si>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</si>
  <si>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</si>
  <si>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</si>
  <si>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</si>
  <si>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</si>
  <si>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</si>
  <si>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</si>
  <si>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</si>
  <si>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</si>
  <si>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</si>
  <si>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</si>
  <si>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</si>
  <si>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</si>
  <si>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</si>
  <si>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</si>
  <si>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</si>
  <si>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</si>
  <si>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</si>
  <si>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</si>
  <si>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</si>
  <si>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</si>
  <si>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</si>
  <si>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</si>
  <si>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</si>
  <si>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</si>
  <si>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</si>
  <si>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</si>
  <si>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</si>
  <si>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</si>
  <si>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</si>
  <si>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</si>
  <si>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</si>
  <si>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</si>
  <si>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</si>
  <si>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</si>
  <si>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</si>
  <si>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</si>
  <si>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</si>
  <si>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</si>
  <si>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</si>
  <si>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</si>
  <si>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</si>
  <si>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</si>
  <si>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</si>
  <si>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</si>
  <si>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</si>
  <si>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</si>
  <si>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</si>
  <si>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</si>
  <si>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</si>
  <si>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</si>
  <si>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</si>
  <si>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</si>
  <si>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</si>
  <si>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</si>
  <si>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</si>
  <si>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</si>
  <si>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</si>
  <si>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</si>
  <si>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</si>
  <si>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</si>
  <si>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</si>
  <si>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</si>
  <si>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</si>
  <si>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</si>
  <si>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</si>
  <si>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</si>
  <si>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</si>
  <si>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</si>
  <si>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</si>
  <si>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</si>
  <si>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</si>
  <si>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</si>
  <si>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</si>
  <si>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</si>
  <si>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</si>
  <si>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</si>
  <si>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</si>
  <si>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</si>
  <si>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</si>
  <si>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</si>
  <si>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</si>
  <si>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</si>
  <si>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</si>
  <si>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</si>
  <si>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</si>
  <si>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</si>
  <si>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</si>
  <si>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</si>
  <si>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</si>
  <si>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</si>
  <si>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</si>
  <si>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</si>
  <si>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</si>
  <si>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</si>
  <si>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</si>
  <si>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</si>
  <si>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</si>
  <si>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</si>
  <si>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</si>
  <si>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</si>
  <si>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</si>
  <si>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</si>
  <si>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</si>
  <si>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</si>
  <si>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</si>
  <si>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</si>
  <si>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</si>
  <si>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</si>
  <si>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</si>
  <si>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</si>
  <si>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</si>
  <si>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</si>
  <si>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</si>
  <si>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</si>
  <si>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</si>
  <si>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</si>
  <si>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</si>
  <si>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</si>
  <si>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</si>
  <si>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</si>
  <si>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</si>
  <si>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</si>
  <si>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</si>
  <si>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</si>
  <si>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</si>
  <si>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</si>
  <si>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</si>
  <si>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</si>
  <si>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</si>
  <si>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</si>
  <si>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</si>
  <si>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</si>
  <si>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</si>
  <si>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</si>
  <si>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</si>
  <si>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</si>
  <si>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</si>
  <si>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</si>
  <si>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</si>
  <si>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</si>
  <si>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</si>
  <si>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</si>
  <si>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</si>
  <si>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</si>
  <si>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</si>
  <si>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</si>
  <si>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</si>
  <si>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</si>
  <si>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</si>
  <si>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</si>
  <si>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</si>
  <si>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</si>
  <si>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</si>
  <si>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</si>
  <si>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</si>
  <si>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</si>
  <si>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</si>
  <si>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</si>
  <si>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</si>
  <si>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</si>
  <si>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</si>
  <si>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</si>
  <si>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</si>
  <si>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</si>
  <si>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</si>
  <si>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</si>
  <si>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</si>
  <si>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</si>
  <si>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</si>
  <si>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</si>
  <si>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</si>
  <si>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</si>
  <si>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</si>
  <si>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</si>
  <si>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</si>
  <si>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</si>
  <si>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</si>
  <si>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</si>
  <si>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</si>
  <si>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</si>
  <si>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</si>
  <si>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</si>
  <si>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</si>
  <si>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</si>
  <si>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</si>
  <si>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</si>
  <si>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</si>
  <si>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</si>
  <si>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</si>
  <si>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</si>
  <si>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</si>
  <si>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</si>
  <si>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</si>
  <si>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</si>
  <si>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</si>
  <si>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</si>
  <si>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</si>
  <si>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</si>
  <si>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</si>
  <si>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</si>
  <si>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</si>
  <si>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</si>
  <si>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</si>
  <si>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</si>
  <si>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</si>
  <si>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</si>
  <si>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</si>
  <si>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</si>
  <si>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</si>
  <si>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</si>
  <si>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</si>
  <si>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</si>
  <si>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</si>
  <si>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</si>
  <si>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</si>
  <si>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</si>
  <si>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</si>
  <si>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</si>
  <si>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</si>
  <si>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</si>
  <si>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</si>
  <si>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</si>
  <si>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</si>
  <si>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</si>
  <si>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</si>
  <si>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</si>
  <si>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</si>
  <si>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</si>
  <si>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</si>
  <si>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</si>
  <si>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</si>
  <si>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</si>
  <si>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</si>
  <si>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</si>
  <si>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</si>
  <si>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</si>
  <si>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</si>
  <si>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</si>
  <si>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</si>
  <si>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</si>
  <si>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</si>
  <si>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</si>
  <si>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</si>
  <si>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</si>
  <si>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</si>
  <si>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</si>
  <si>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</si>
  <si>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</si>
  <si>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</si>
  <si>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</si>
  <si>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</si>
  <si>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</si>
  <si>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</si>
  <si>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</si>
  <si>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</si>
  <si>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</si>
  <si>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</si>
  <si>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</si>
  <si>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</si>
  <si>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</si>
  <si>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</si>
  <si>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</si>
  <si>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</si>
  <si>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</si>
  <si>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</si>
  <si>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</si>
  <si>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</si>
  <si>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</si>
  <si>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</si>
  <si>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</si>
  <si>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</si>
  <si>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</si>
  <si>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</si>
  <si>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</si>
  <si>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</si>
  <si>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</si>
  <si>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</si>
  <si>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</si>
  <si>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</si>
  <si>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</si>
  <si>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</si>
  <si>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</si>
  <si>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</si>
  <si>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</si>
  <si>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</si>
  <si>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</si>
  <si>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</si>
  <si>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</si>
  <si>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</si>
  <si>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</si>
  <si>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</si>
  <si>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</si>
  <si>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</si>
  <si>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</si>
  <si>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</si>
  <si>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</si>
  <si>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</si>
  <si>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</si>
  <si>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</si>
  <si>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</si>
  <si>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</si>
  <si>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</si>
  <si>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</si>
  <si>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</si>
  <si>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</si>
  <si>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</si>
  <si>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</si>
  <si>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</si>
  <si>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</si>
  <si>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</si>
  <si>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</si>
  <si>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</si>
  <si>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</si>
  <si>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</si>
  <si>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</si>
  <si>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</si>
  <si>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</si>
  <si>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</si>
  <si>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</si>
  <si>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</si>
  <si>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</si>
  <si>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</si>
  <si>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</si>
  <si>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</si>
  <si>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</si>
  <si>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</si>
  <si>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</si>
  <si>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</si>
  <si>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</si>
  <si>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</si>
  <si>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</si>
  <si>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</si>
  <si>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</si>
  <si>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</si>
  <si>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</si>
  <si>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</si>
  <si>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</si>
  <si>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</si>
  <si>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</si>
  <si>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</si>
  <si>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</si>
  <si>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</si>
  <si>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</si>
  <si>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</si>
  <si>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</si>
  <si>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</si>
  <si>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</si>
  <si>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</si>
  <si>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</si>
  <si>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</si>
  <si>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</si>
  <si>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</si>
  <si>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</si>
  <si>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</si>
  <si>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</si>
  <si>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</si>
  <si>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</si>
  <si>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</si>
  <si>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</si>
  <si>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</si>
  <si>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</si>
  <si>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</si>
  <si>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</si>
  <si>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</si>
  <si>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</si>
  <si>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</si>
  <si>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</si>
  <si>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</si>
  <si>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</si>
  <si>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</si>
  <si>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</si>
  <si>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</si>
  <si>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</si>
  <si>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</si>
  <si>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</si>
  <si>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</si>
  <si>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</si>
  <si>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</si>
  <si>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</si>
  <si>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</si>
  <si>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</si>
  <si>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</si>
  <si>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</si>
  <si>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</si>
  <si>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</si>
  <si>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</si>
  <si>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</si>
  <si>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</si>
  <si>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</si>
  <si>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</si>
  <si>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</si>
  <si>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</si>
  <si>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</si>
  <si>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</si>
  <si>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</si>
  <si>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</si>
  <si>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</si>
  <si>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</si>
  <si>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</si>
  <si>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</si>
  <si>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</si>
  <si>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</si>
  <si>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</si>
  <si>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</si>
  <si>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</si>
  <si>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</si>
  <si>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</si>
  <si>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</si>
  <si>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</si>
  <si>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</si>
  <si>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</si>
  <si>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</si>
  <si>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</si>
  <si>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</si>
  <si>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</si>
  <si>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</si>
  <si>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</si>
  <si>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</si>
  <si>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</si>
  <si>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</si>
  <si>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</si>
  <si>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</si>
  <si>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</si>
  <si>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</si>
  <si>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</si>
  <si>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</si>
  <si>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</si>
  <si>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</si>
  <si>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</si>
  <si>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</si>
  <si>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</si>
  <si>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</si>
  <si>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</si>
  <si>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</si>
  <si>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</si>
  <si>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</si>
  <si>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</si>
  <si>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</si>
  <si>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</si>
  <si>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</si>
  <si>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</si>
  <si>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</si>
  <si>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</si>
  <si>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</si>
  <si>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</si>
  <si>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</si>
  <si>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</si>
  <si>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</si>
  <si>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</si>
  <si>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</si>
  <si>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</si>
  <si>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</si>
  <si>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</si>
  <si>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</si>
  <si>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</si>
  <si>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</si>
  <si>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</si>
  <si>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</si>
  <si>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</si>
  <si>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</si>
  <si>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</si>
  <si>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</si>
  <si>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</si>
  <si>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</si>
  <si>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</si>
  <si>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</si>
  <si>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</si>
  <si>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</si>
  <si>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</si>
  <si>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</si>
  <si>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</si>
  <si>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</si>
  <si>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</si>
  <si>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</si>
  <si>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</si>
  <si>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</si>
  <si>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</si>
  <si>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</si>
  <si>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</si>
  <si>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</si>
  <si>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</si>
  <si>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</si>
  <si>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</si>
  <si>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</si>
  <si>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</si>
  <si>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</si>
  <si>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</si>
  <si>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</si>
  <si>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</si>
  <si>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</si>
  <si>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</si>
  <si>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</si>
  <si>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</si>
  <si>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</si>
  <si>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</si>
  <si>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</si>
  <si>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</si>
  <si>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</si>
  <si>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</si>
  <si>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</si>
  <si>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</si>
  <si>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</si>
  <si>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</si>
  <si>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</si>
  <si>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</si>
  <si>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</si>
  <si>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</si>
  <si>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</si>
  <si>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</si>
  <si>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</si>
  <si>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</si>
  <si>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</si>
  <si>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</si>
  <si>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</si>
  <si>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</si>
  <si>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</si>
  <si>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</si>
  <si>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</si>
  <si>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</si>
  <si>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</si>
  <si>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</si>
  <si>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</si>
  <si>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</si>
  <si>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</si>
  <si>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</si>
  <si>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</si>
  <si>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</si>
  <si>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</si>
  <si>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</si>
  <si>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</si>
  <si>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</si>
  <si>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</si>
  <si>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</si>
  <si>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</si>
  <si>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</si>
  <si>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</si>
  <si>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</si>
  <si>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</si>
  <si>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</si>
  <si>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</si>
  <si>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</si>
  <si>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</si>
  <si>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</si>
  <si>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</si>
  <si>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</si>
  <si>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</si>
  <si>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</si>
  <si>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</si>
  <si>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</si>
  <si>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</si>
  <si>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</si>
  <si>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</si>
  <si>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</si>
  <si>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</si>
  <si>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</si>
  <si>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</si>
  <si>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</si>
  <si>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</si>
  <si>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</si>
  <si>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</si>
  <si>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</si>
  <si>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</si>
  <si>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</si>
  <si>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</si>
  <si>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</si>
  <si>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</si>
  <si>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</si>
  <si>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</si>
  <si>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</si>
  <si>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</si>
  <si>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</si>
  <si>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</si>
  <si>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</si>
  <si>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</si>
  <si>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</si>
  <si>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</si>
  <si>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</si>
  <si>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</si>
  <si>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</si>
  <si>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</si>
  <si>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</si>
  <si>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</si>
  <si>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</si>
  <si>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</si>
  <si>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</si>
  <si>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</si>
  <si>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</si>
  <si>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</si>
  <si>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</si>
  <si>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</si>
  <si>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</si>
  <si>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</si>
  <si>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</si>
  <si>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</si>
  <si>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</si>
  <si>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</si>
  <si>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</si>
  <si>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</si>
  <si>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</si>
  <si>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</si>
  <si>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</si>
  <si>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</si>
  <si>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</si>
  <si>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</si>
  <si>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</si>
  <si>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</si>
  <si>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</si>
  <si>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</si>
  <si>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</si>
  <si>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</si>
  <si>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</si>
  <si>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</si>
  <si>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</si>
  <si>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</si>
  <si>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</si>
  <si>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</si>
  <si>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</si>
  <si>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</si>
  <si>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</si>
  <si>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</si>
  <si>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</si>
  <si>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</si>
  <si>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</si>
  <si>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</si>
  <si>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</si>
  <si>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</si>
  <si>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</si>
  <si>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</si>
  <si>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</si>
  <si>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</si>
  <si>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</si>
  <si>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</si>
  <si>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</si>
  <si>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</si>
  <si>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</si>
  <si>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</si>
  <si>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</si>
  <si>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</si>
  <si>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</si>
  <si>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</si>
  <si>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</si>
  <si>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</si>
  <si>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</si>
  <si>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</si>
  <si>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</si>
  <si>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</si>
  <si>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</si>
  <si>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</si>
  <si>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</si>
  <si>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</si>
  <si>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</si>
  <si>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</si>
  <si>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</si>
  <si>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</si>
  <si>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</si>
  <si>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</si>
  <si>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</si>
  <si>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</si>
  <si>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</si>
  <si>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</si>
  <si>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</si>
  <si>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</si>
  <si>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</si>
  <si>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</si>
  <si>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</si>
  <si>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</si>
  <si>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</si>
  <si>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</si>
  <si>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</si>
  <si>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</si>
  <si>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</si>
  <si>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</si>
  <si>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</si>
  <si>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</si>
  <si>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</si>
  <si>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</si>
  <si>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</si>
  <si>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</si>
  <si>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</si>
  <si>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</si>
  <si>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</si>
  <si>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</si>
  <si>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</si>
  <si>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</si>
  <si>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</si>
  <si>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</si>
  <si>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</si>
  <si>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</si>
  <si>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</si>
  <si>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</si>
  <si>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</si>
  <si>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</si>
  <si>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</si>
  <si>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</si>
  <si>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</si>
  <si>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</si>
  <si>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</si>
  <si>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</si>
  <si>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</si>
  <si>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</si>
  <si>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</si>
  <si>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</si>
  <si>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</si>
  <si>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</si>
  <si>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</si>
  <si>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</si>
  <si>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</si>
  <si>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</si>
  <si>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</si>
  <si>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</si>
  <si>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</si>
  <si>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</si>
  <si>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</si>
  <si>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</si>
  <si>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</si>
  <si>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</si>
  <si>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</si>
  <si>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</si>
  <si>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</si>
  <si>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</si>
  <si>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</si>
  <si>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</si>
  <si>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</si>
  <si>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</si>
  <si>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</si>
  <si>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</si>
  <si>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</si>
  <si>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</si>
  <si>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</si>
  <si>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</si>
  <si>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</si>
  <si>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</si>
  <si>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</si>
  <si>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</si>
  <si>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</si>
  <si>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</si>
  <si>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</si>
  <si>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</si>
  <si>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</si>
  <si>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</si>
  <si>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</si>
  <si>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</si>
  <si>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</si>
  <si>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</si>
  <si>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</si>
  <si>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</si>
  <si>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</si>
  <si>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</si>
  <si>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</si>
  <si>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</si>
  <si>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</si>
  <si>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</si>
  <si>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</si>
  <si>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</si>
  <si>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</si>
  <si>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</si>
  <si>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</si>
  <si>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</si>
  <si>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</si>
  <si>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</si>
  <si>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</si>
  <si>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</si>
  <si>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</si>
  <si>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</si>
  <si>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</si>
  <si>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</si>
  <si>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</si>
  <si>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</si>
  <si>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</si>
  <si>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</si>
  <si>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</si>
  <si>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</si>
  <si>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</si>
  <si>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</si>
  <si>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</si>
  <si>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</si>
  <si>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</si>
  <si>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</si>
  <si>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</si>
  <si>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</si>
  <si>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</si>
  <si>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</si>
  <si>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</si>
  <si>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</si>
  <si>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</si>
  <si>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</si>
  <si>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</si>
  <si>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</si>
  <si>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</si>
  <si>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</si>
  <si>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</si>
  <si>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</si>
  <si>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</si>
  <si>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</si>
  <si>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</si>
  <si>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</si>
  <si>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</si>
  <si>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</si>
  <si>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</si>
  <si>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</si>
  <si>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</si>
  <si>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</si>
  <si>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</si>
  <si>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</si>
  <si>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</si>
  <si>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</si>
  <si>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</si>
  <si>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</si>
  <si>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</si>
  <si>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</si>
  <si>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</si>
  <si>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</si>
  <si>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</si>
  <si>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</si>
  <si>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</si>
  <si>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</si>
  <si>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</si>
  <si>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</si>
  <si>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</si>
  <si>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</si>
  <si>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</si>
  <si>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</si>
  <si>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</si>
  <si>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</si>
  <si>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</si>
  <si>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</si>
  <si>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</si>
  <si>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</si>
  <si>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</si>
  <si>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</si>
  <si>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</si>
  <si>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</si>
  <si>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</si>
  <si>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</si>
  <si>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</si>
  <si>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</si>
  <si>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</si>
  <si>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</si>
  <si>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</si>
  <si>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</si>
  <si>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</si>
  <si>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</si>
  <si>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</si>
  <si>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</si>
  <si>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</si>
  <si>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</si>
  <si>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</si>
  <si>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</si>
  <si>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</si>
  <si>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</si>
  <si>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</si>
  <si>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</si>
  <si>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</si>
  <si>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</si>
  <si>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</si>
  <si>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</si>
  <si>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</si>
  <si>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</si>
  <si>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</si>
  <si>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</si>
  <si>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</si>
  <si>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</si>
  <si>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</si>
  <si>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</si>
  <si>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</si>
  <si>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</si>
  <si>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</si>
  <si>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</si>
  <si>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</si>
  <si>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</si>
  <si>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</si>
  <si>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</si>
  <si>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</si>
  <si>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</si>
  <si>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</si>
  <si>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</si>
  <si>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</si>
  <si>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</si>
  <si>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</si>
  <si>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</si>
  <si>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</si>
  <si>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</si>
  <si>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</si>
  <si>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</si>
  <si>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</si>
  <si>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</si>
  <si>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</si>
  <si>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</si>
  <si>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</si>
  <si>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</si>
  <si>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</si>
  <si>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</si>
  <si>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</si>
  <si>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</si>
  <si>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</si>
  <si>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</si>
  <si>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</si>
  <si>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</si>
  <si>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</si>
  <si>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</si>
  <si>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</si>
  <si>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</si>
  <si>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</si>
  <si>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</si>
  <si>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</si>
  <si>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</si>
  <si>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</si>
  <si>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</si>
  <si>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</si>
  <si>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</si>
  <si>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</si>
  <si>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</si>
  <si>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</si>
  <si>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</si>
  <si>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</si>
  <si>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</si>
  <si>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</si>
  <si>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</si>
  <si>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</si>
  <si>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</si>
  <si>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</si>
  <si>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</si>
  <si>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</si>
  <si>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</si>
  <si>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</si>
  <si>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</si>
  <si>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</si>
  <si>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</si>
  <si>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</si>
  <si>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</si>
  <si>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</si>
  <si>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</si>
  <si>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</si>
  <si>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</si>
  <si>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</si>
  <si>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</si>
  <si>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</si>
  <si>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</si>
  <si>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</si>
  <si>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</si>
  <si>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</si>
  <si>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</si>
  <si>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</si>
  <si>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</si>
  <si>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</si>
  <si>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</si>
  <si>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</si>
  <si>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</si>
  <si>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</si>
  <si>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</si>
  <si>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</si>
  <si>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</si>
  <si>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</si>
  <si>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</si>
  <si>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</si>
  <si>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</si>
  <si>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</si>
  <si>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</si>
  <si>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</si>
  <si>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</si>
  <si>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</si>
  <si>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</si>
  <si>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</si>
  <si>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</si>
  <si>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</si>
  <si>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</si>
  <si>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</si>
  <si>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</si>
  <si>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</si>
  <si>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</si>
  <si>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</si>
  <si>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</si>
  <si>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</si>
  <si>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</si>
  <si>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</si>
  <si>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</si>
  <si>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</si>
  <si>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</si>
  <si>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</si>
  <si>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</si>
  <si>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</si>
  <si>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</si>
  <si>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</si>
  <si>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</si>
  <si>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</si>
  <si>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</si>
  <si>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</si>
  <si>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</si>
  <si>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</si>
  <si>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</si>
  <si>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</si>
  <si>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</si>
  <si>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</si>
  <si>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</si>
  <si>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</si>
  <si>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</si>
  <si>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</si>
  <si>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</si>
  <si>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</si>
  <si>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</si>
  <si>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</si>
  <si>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</si>
  <si>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</si>
  <si>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</si>
  <si>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</si>
  <si>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</si>
  <si>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</si>
  <si>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</si>
  <si>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</si>
  <si>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</si>
  <si>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</si>
  <si>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</si>
  <si>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</si>
  <si>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</si>
  <si>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</si>
  <si>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</si>
  <si>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</si>
  <si>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</si>
  <si>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</si>
  <si>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</si>
  <si>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</si>
  <si>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</si>
  <si>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</si>
  <si>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</si>
  <si>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</si>
  <si>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</si>
  <si>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</si>
  <si>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</si>
  <si>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</si>
  <si>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</si>
  <si>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</si>
  <si>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</si>
  <si>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</si>
  <si>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</si>
  <si>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</si>
  <si>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</si>
  <si>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</si>
  <si>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</si>
  <si>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</si>
  <si>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</si>
  <si>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</si>
  <si>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</si>
  <si>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</si>
  <si>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</si>
  <si>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</si>
  <si>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</si>
  <si>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</si>
  <si>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</si>
  <si>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</si>
  <si>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</si>
  <si>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</si>
  <si>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</si>
  <si>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</si>
  <si>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</si>
  <si>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</si>
  <si>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</si>
  <si>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</si>
  <si>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</si>
  <si>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</si>
  <si>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</si>
  <si>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</si>
  <si>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</si>
  <si>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</si>
  <si>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</si>
  <si>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</si>
  <si>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</si>
  <si>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</si>
  <si>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</si>
  <si>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</si>
  <si>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</si>
  <si>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</si>
  <si>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</si>
  <si>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</si>
  <si>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</si>
  <si>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</si>
  <si>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</si>
  <si>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</si>
  <si>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</si>
  <si>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</si>
  <si>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</si>
  <si>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</si>
  <si>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</si>
  <si>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</si>
  <si>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</si>
  <si>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</si>
  <si>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</si>
  <si>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</si>
  <si>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</si>
  <si>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</si>
  <si>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</si>
  <si>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</si>
  <si>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</si>
  <si>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</si>
  <si>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</si>
  <si>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</si>
  <si>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</si>
  <si>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</si>
  <si>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</si>
  <si>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</si>
  <si>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</si>
  <si>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</si>
  <si>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</si>
  <si>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</si>
  <si>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</si>
  <si>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</si>
  <si>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</si>
  <si>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</si>
  <si>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</si>
  <si>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</si>
  <si>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</si>
  <si>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</si>
  <si>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</si>
  <si>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</si>
  <si>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</si>
  <si>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</si>
  <si>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</si>
  <si>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</si>
  <si>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</si>
  <si>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</si>
  <si>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</si>
  <si>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</si>
  <si>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</si>
  <si>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</si>
  <si>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</si>
  <si>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</si>
  <si>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</si>
  <si>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</si>
  <si>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</si>
  <si>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</si>
  <si>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</si>
  <si>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</si>
  <si>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</si>
  <si>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</si>
  <si>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</si>
  <si>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</si>
  <si>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</si>
  <si>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</si>
  <si>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</si>
  <si>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</si>
  <si>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</si>
  <si>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</si>
  <si>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</si>
  <si>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</si>
  <si>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</si>
  <si>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</si>
  <si>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</si>
  <si>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</si>
  <si>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</si>
  <si>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</si>
  <si>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</si>
  <si>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</si>
  <si>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</si>
  <si>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</si>
  <si>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</si>
  <si>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</si>
  <si>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</si>
  <si>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</si>
  <si>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</si>
  <si>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</si>
  <si>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</si>
  <si>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</si>
  <si>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</si>
  <si>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</si>
  <si>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</si>
  <si>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</si>
  <si>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</si>
  <si>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</si>
  <si>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</si>
  <si>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</si>
  <si>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</si>
  <si>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</si>
  <si>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</si>
  <si>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</si>
  <si>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</si>
  <si>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</si>
  <si>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</si>
  <si>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</si>
  <si>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</si>
  <si>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</si>
  <si>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</si>
  <si>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</si>
  <si>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</si>
  <si>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</si>
  <si>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</si>
  <si>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</si>
  <si>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</si>
  <si>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</si>
  <si>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</si>
  <si>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</si>
  <si>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</si>
  <si>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</si>
  <si>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</si>
  <si>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</si>
  <si>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</si>
  <si>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</si>
  <si>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</si>
  <si>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</si>
  <si>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</si>
  <si>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</si>
  <si>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</si>
  <si>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</si>
  <si>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</si>
  <si>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</si>
  <si>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</si>
  <si>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</si>
  <si>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</si>
  <si>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</si>
  <si>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</si>
  <si>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</si>
  <si>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</si>
  <si>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</si>
  <si>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</si>
  <si>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</si>
  <si>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</si>
  <si>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</si>
  <si>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</si>
  <si>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</si>
  <si>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</si>
  <si>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</si>
  <si>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</si>
  <si>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</si>
  <si>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</si>
  <si>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</si>
  <si>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</si>
  <si>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</si>
  <si>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</si>
  <si>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</si>
  <si>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</si>
  <si>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</si>
  <si>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</si>
  <si>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</si>
  <si>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</si>
  <si>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</si>
  <si>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</si>
  <si>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</si>
  <si>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</si>
  <si>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</si>
  <si>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</si>
  <si>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</si>
  <si>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</si>
  <si>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</si>
  <si>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</si>
  <si>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</si>
  <si>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</si>
  <si>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</si>
  <si>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</si>
  <si>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</si>
  <si>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</si>
  <si>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</si>
  <si>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</si>
  <si>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</si>
  <si>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</si>
  <si>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</si>
  <si>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</si>
  <si>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</si>
  <si>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</si>
  <si>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</si>
  <si>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</si>
  <si>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</si>
  <si>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</si>
  <si>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</si>
  <si>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</si>
  <si>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</si>
  <si>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</si>
  <si>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</si>
  <si>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</si>
  <si>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</si>
  <si>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</si>
  <si>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</si>
  <si>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</si>
  <si>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</si>
  <si>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</si>
  <si>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</si>
  <si>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</si>
  <si>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</si>
  <si>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</si>
  <si>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</si>
  <si>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</si>
  <si>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</si>
  <si>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</si>
  <si>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</si>
  <si>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</si>
  <si>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</si>
  <si>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</si>
  <si>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</si>
  <si>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</si>
  <si>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</si>
  <si>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</si>
  <si>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</si>
  <si>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</si>
  <si>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</si>
  <si>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</si>
  <si>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</si>
  <si>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</si>
  <si>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</si>
  <si>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</si>
  <si>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</si>
  <si>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</si>
  <si>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</si>
  <si>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</si>
  <si>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</si>
  <si>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</si>
  <si>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</si>
  <si>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</si>
  <si>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</si>
  <si>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</si>
  <si>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</si>
  <si>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</si>
  <si>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</si>
  <si>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</si>
  <si>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</si>
  <si>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</si>
  <si>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</si>
  <si>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</si>
  <si>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</si>
  <si>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</si>
  <si>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</si>
  <si>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</si>
  <si>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</si>
  <si>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</si>
  <si>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</si>
  <si>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</si>
  <si>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</si>
  <si>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</si>
  <si>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</si>
  <si>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</si>
  <si>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</si>
  <si>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</si>
  <si>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</si>
  <si>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</si>
  <si>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</si>
  <si>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</si>
  <si>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</si>
  <si>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</si>
  <si>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</si>
  <si>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</si>
  <si>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</si>
  <si>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</si>
  <si>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</si>
  <si>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</si>
  <si>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</si>
  <si>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</si>
  <si>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</si>
  <si>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</si>
  <si>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</si>
  <si>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</si>
  <si>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</si>
  <si>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</si>
  <si>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</si>
  <si>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</si>
  <si>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</si>
  <si>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</si>
  <si>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</si>
  <si>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</si>
  <si>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</si>
  <si>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</si>
  <si>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</si>
  <si>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</si>
  <si>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</si>
  <si>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</si>
  <si>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</si>
  <si>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</si>
  <si>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</si>
  <si>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</si>
  <si>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</si>
  <si>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</si>
  <si>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</si>
  <si>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</si>
  <si>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</si>
  <si>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</si>
  <si>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</si>
  <si>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</si>
  <si>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</si>
  <si>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</si>
  <si>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</si>
  <si>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</si>
  <si>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</si>
  <si>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</si>
  <si>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</si>
  <si>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</si>
  <si>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</si>
  <si>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</si>
  <si>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</si>
  <si>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</si>
  <si>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</si>
  <si>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</si>
  <si>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</si>
  <si>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</si>
  <si>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</si>
  <si>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</si>
  <si>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</si>
  <si>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</si>
  <si>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</si>
  <si>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</si>
  <si>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</si>
  <si>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</si>
  <si>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</si>
  <si>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</si>
  <si>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</si>
  <si>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</si>
  <si>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</si>
  <si>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</si>
  <si>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</si>
  <si>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</si>
  <si>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</si>
  <si>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</si>
  <si>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</si>
  <si>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</si>
  <si>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</si>
  <si>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</si>
  <si>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</si>
  <si>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</si>
  <si>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</si>
  <si>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</si>
  <si>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</si>
  <si>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</si>
  <si>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</si>
  <si>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</si>
  <si>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</si>
  <si>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</si>
  <si>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</si>
  <si>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</si>
  <si>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</si>
  <si>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</si>
  <si>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</si>
  <si>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</si>
  <si>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</si>
  <si>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</si>
  <si>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</si>
  <si>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</si>
  <si>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</si>
  <si>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</si>
  <si>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</si>
  <si>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</si>
  <si>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</si>
  <si>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</si>
  <si>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</si>
  <si>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</si>
  <si>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</si>
  <si>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</si>
  <si>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</si>
  <si>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</si>
  <si>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</si>
  <si>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</si>
  <si>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</si>
  <si>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</si>
  <si>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</si>
  <si>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</si>
  <si>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</si>
  <si>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</si>
  <si>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</si>
  <si>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</si>
  <si>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</si>
  <si>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</si>
  <si>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</si>
  <si>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</si>
  <si>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</si>
  <si>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</si>
  <si>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</si>
  <si>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</si>
  <si>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</si>
  <si>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</si>
  <si>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</si>
  <si>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</si>
  <si>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</si>
  <si>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</si>
  <si>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</si>
  <si>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</si>
  <si>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</si>
  <si>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</si>
  <si>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</si>
  <si>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</si>
  <si>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</si>
  <si>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</si>
  <si>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</si>
  <si>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</si>
  <si>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</si>
  <si>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</si>
  <si>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</si>
  <si>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</si>
  <si>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</si>
  <si>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</si>
  <si>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</si>
  <si>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</si>
  <si>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</si>
  <si>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</si>
  <si>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</si>
  <si>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</si>
  <si>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</si>
  <si>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</si>
  <si>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</si>
  <si>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</si>
  <si>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</si>
  <si>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</si>
  <si>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</si>
  <si>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</si>
  <si>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</si>
  <si>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</si>
  <si>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</si>
  <si>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</si>
  <si>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</si>
  <si>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</si>
  <si>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</si>
  <si>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</si>
  <si>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</si>
  <si>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</si>
  <si>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</si>
  <si>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</si>
  <si>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</si>
  <si>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</si>
  <si>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</si>
  <si>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</si>
  <si>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</si>
  <si>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</si>
  <si>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</si>
  <si>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</si>
  <si>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</si>
  <si>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</si>
  <si>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</si>
  <si>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</si>
  <si>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</si>
  <si>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</si>
  <si>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</si>
  <si>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</si>
  <si>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</si>
  <si>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</si>
  <si>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</si>
  <si>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</si>
  <si>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</si>
  <si>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</si>
  <si>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</si>
  <si>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</si>
  <si>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</si>
  <si>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</si>
  <si>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</si>
  <si>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</si>
  <si>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</si>
  <si>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</si>
  <si>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</si>
  <si>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</si>
  <si>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</si>
  <si>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</si>
  <si>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</si>
  <si>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</si>
  <si>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</si>
  <si>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</si>
  <si>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</si>
  <si>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</si>
  <si>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</si>
  <si>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</si>
  <si>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</si>
  <si>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</si>
  <si>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</si>
  <si>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</si>
  <si>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</si>
  <si>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</si>
  <si>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</si>
  <si>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</si>
  <si>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</si>
  <si>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</si>
  <si>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</si>
  <si>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</si>
  <si>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</si>
  <si>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</si>
  <si>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</si>
  <si>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</si>
  <si>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</si>
  <si>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</si>
  <si>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</si>
  <si>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</si>
  <si>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</si>
  <si>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</si>
  <si>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</si>
  <si>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</si>
  <si>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</si>
  <si>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</si>
  <si>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</si>
  <si>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</si>
  <si>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</si>
  <si>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</si>
  <si>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</si>
  <si>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</si>
  <si>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</si>
  <si>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</si>
  <si>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</si>
  <si>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</si>
  <si>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</si>
  <si>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</si>
  <si>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</si>
  <si>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</si>
  <si>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</si>
  <si>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</si>
  <si>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</si>
  <si>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</si>
  <si>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</si>
  <si>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</si>
  <si>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</si>
  <si>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</si>
  <si>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</si>
  <si>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</si>
  <si>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</si>
  <si>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</si>
  <si>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</si>
  <si>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</si>
  <si>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</si>
  <si>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</si>
  <si>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</si>
  <si>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</si>
  <si>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</si>
  <si>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</si>
  <si>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</si>
  <si>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</si>
  <si>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</si>
  <si>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</si>
  <si>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</si>
  <si>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</si>
  <si>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</si>
  <si>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</si>
  <si>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</si>
  <si>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</si>
  <si>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</si>
  <si>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</si>
  <si>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</si>
  <si>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</si>
  <si>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</si>
  <si>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</si>
  <si>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</si>
  <si>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</si>
  <si>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</si>
  <si>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</si>
  <si>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</si>
  <si>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</si>
  <si>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</si>
  <si>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</si>
  <si>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</si>
  <si>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</si>
  <si>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</si>
  <si>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</si>
  <si>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</si>
  <si>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</si>
  <si>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</si>
  <si>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</si>
  <si>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</si>
  <si>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</si>
  <si>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</si>
  <si>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</si>
  <si>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</si>
  <si>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</si>
  <si>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</si>
  <si>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</si>
  <si>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</si>
  <si>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</si>
  <si>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</si>
  <si>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</si>
  <si>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</si>
  <si>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</si>
  <si>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</si>
  <si>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</si>
  <si>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</si>
  <si>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</si>
  <si>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</si>
  <si>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</si>
  <si>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</si>
  <si>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</si>
  <si>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</si>
  <si>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</si>
  <si>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</si>
  <si>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</si>
  <si>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</si>
  <si>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</si>
  <si>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</si>
  <si>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</si>
  <si>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</si>
  <si>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</si>
  <si>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</si>
  <si>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</si>
  <si>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</si>
  <si>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</si>
  <si>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</si>
  <si>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</si>
  <si>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</si>
  <si>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</si>
  <si>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</si>
  <si>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</si>
  <si>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</si>
  <si>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</si>
  <si>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</si>
  <si>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</si>
  <si>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</si>
  <si>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</si>
  <si>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</si>
  <si>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</si>
  <si>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</si>
  <si>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</si>
  <si>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</si>
  <si>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</si>
  <si>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</si>
  <si>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</si>
  <si>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</si>
  <si>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</si>
  <si>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</si>
  <si>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</si>
  <si>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</si>
  <si>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</si>
  <si>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</si>
  <si>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</si>
  <si>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</si>
  <si>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</si>
  <si>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</si>
  <si>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</si>
  <si>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</si>
  <si>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</si>
  <si>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</si>
  <si>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</si>
  <si>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</si>
  <si>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</si>
  <si>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</si>
  <si>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</si>
  <si>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</si>
  <si>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</si>
  <si>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</si>
  <si>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</si>
  <si>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</si>
  <si>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</si>
  <si>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</si>
  <si>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</si>
  <si>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</si>
  <si>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</si>
  <si>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</si>
  <si>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</si>
  <si>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</si>
  <si>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</si>
  <si>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</si>
  <si>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</si>
  <si>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</si>
  <si>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</si>
  <si>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</si>
  <si>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</si>
  <si>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</si>
  <si>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</si>
  <si>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</si>
  <si>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</si>
  <si>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</si>
  <si>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</si>
  <si>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</si>
  <si>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</si>
  <si>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</si>
  <si>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</si>
  <si>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</si>
  <si>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</si>
  <si>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</si>
  <si>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</si>
  <si>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</si>
  <si>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</si>
  <si>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</si>
  <si>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</si>
  <si>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</si>
  <si>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</si>
  <si>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</si>
  <si>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</si>
  <si>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</si>
  <si>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</si>
  <si>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</si>
  <si>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</si>
  <si>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</si>
  <si>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</si>
  <si>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</si>
  <si>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</si>
  <si>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</si>
  <si>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</si>
  <si>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</si>
  <si>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</si>
  <si>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</si>
  <si>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</si>
  <si>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</si>
  <si>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</si>
  <si>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</si>
  <si>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</si>
  <si>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</si>
  <si>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</si>
  <si>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</si>
  <si>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</si>
  <si>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</si>
  <si>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</si>
  <si>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</si>
  <si>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</si>
  <si>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</si>
  <si>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</si>
  <si>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</si>
  <si>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</si>
  <si>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</si>
  <si>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</si>
  <si>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</si>
  <si>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</si>
  <si>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</si>
  <si>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</si>
  <si>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</si>
  <si>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</si>
  <si>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</si>
  <si>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</si>
  <si>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</si>
  <si>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</si>
  <si>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</si>
  <si>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</si>
  <si>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</si>
  <si>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</si>
  <si>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</si>
  <si>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</si>
  <si>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</si>
  <si>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</si>
  <si>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</si>
  <si>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</si>
  <si>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</si>
  <si>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</si>
  <si>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</si>
  <si>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</si>
  <si>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</si>
  <si>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</si>
  <si>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</si>
  <si>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</si>
  <si>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</si>
  <si>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</si>
  <si>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</si>
  <si>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</si>
  <si>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</si>
  <si>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</si>
  <si>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</si>
  <si>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</si>
  <si>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</si>
  <si>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</si>
  <si>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</si>
  <si>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</si>
  <si>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</si>
  <si>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</si>
  <si>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</si>
  <si>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</si>
  <si>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</si>
  <si>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</si>
  <si>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</si>
  <si>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</si>
  <si>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</si>
  <si>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</si>
  <si>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</si>
  <si>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</si>
  <si>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</si>
  <si>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</si>
  <si>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</si>
  <si>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</si>
  <si>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</si>
  <si>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</si>
  <si>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</si>
  <si>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</si>
  <si>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</si>
  <si>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</si>
  <si>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</si>
  <si>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</si>
  <si>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</si>
  <si>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</si>
  <si>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</si>
  <si>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</si>
  <si>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</si>
  <si>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</si>
  <si>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</si>
  <si>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</si>
  <si>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</si>
  <si>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</si>
  <si>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</si>
  <si>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</si>
  <si>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</si>
  <si>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</si>
  <si>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</si>
  <si>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</si>
  <si>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</si>
  <si>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</si>
  <si>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</si>
  <si>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</si>
  <si>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</si>
  <si>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</si>
  <si>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</si>
  <si>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</si>
  <si>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</si>
  <si>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</si>
  <si>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</si>
  <si>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</si>
  <si>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</si>
  <si>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</si>
  <si>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</si>
  <si>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</si>
  <si>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</si>
  <si>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</si>
  <si>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</si>
  <si>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</si>
  <si>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</si>
  <si>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</si>
  <si>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</si>
  <si>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</si>
  <si>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</si>
  <si>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</si>
  <si>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</si>
  <si>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</si>
  <si>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</si>
  <si>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</si>
  <si>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</si>
  <si>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</si>
  <si>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</si>
  <si>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</si>
  <si>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</si>
  <si>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</si>
  <si>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</si>
  <si>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</si>
  <si>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</si>
  <si>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</si>
  <si>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</si>
  <si>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</si>
  <si>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</si>
  <si>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</si>
  <si>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</si>
  <si>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</si>
  <si>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</si>
  <si>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</si>
  <si>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</si>
  <si>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</si>
  <si>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</si>
  <si>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</si>
  <si>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</si>
  <si>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</si>
  <si>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</si>
  <si>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</si>
  <si>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</si>
  <si>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</si>
  <si>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</si>
  <si>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</si>
  <si>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</si>
  <si>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</si>
  <si>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</si>
  <si>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</si>
  <si>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</si>
  <si>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</si>
  <si>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</si>
  <si>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</si>
  <si>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</si>
  <si>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</si>
  <si>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</si>
  <si>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</si>
  <si>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</si>
  <si>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</si>
  <si>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</si>
  <si>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</si>
  <si>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</si>
  <si>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</si>
  <si>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</si>
  <si>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</si>
  <si>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</si>
  <si>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</si>
  <si>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</si>
  <si>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</si>
  <si>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</si>
  <si>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</si>
  <si>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</si>
  <si>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</si>
  <si>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</si>
  <si>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</si>
  <si>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</si>
  <si>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</si>
  <si>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</si>
  <si>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</si>
  <si>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</si>
  <si>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</si>
  <si>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</si>
  <si>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</si>
  <si>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</si>
  <si>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</si>
  <si>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</si>
  <si>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</si>
  <si>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</si>
  <si>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</si>
  <si>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</si>
  <si>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</si>
  <si>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</si>
  <si>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</si>
  <si>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</si>
  <si>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</si>
  <si>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</si>
  <si>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</si>
  <si>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</si>
  <si>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</si>
  <si>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</si>
  <si>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</si>
  <si>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</si>
  <si>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</si>
  <si>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</si>
  <si>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</si>
  <si>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</si>
  <si>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</si>
  <si>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</si>
  <si>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</si>
  <si>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</si>
  <si>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</si>
  <si>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</si>
  <si>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</si>
  <si>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</si>
  <si>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</si>
  <si>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</si>
  <si>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</si>
  <si>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</si>
  <si>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</si>
  <si>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</si>
  <si>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</si>
  <si>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</si>
  <si>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</si>
  <si>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</si>
  <si>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</si>
  <si>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</si>
  <si>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</si>
  <si>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</si>
  <si>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</si>
  <si>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</si>
  <si>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</si>
  <si>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</si>
  <si>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</si>
  <si>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</si>
  <si>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</si>
  <si>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</si>
  <si>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</si>
  <si>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</si>
  <si>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</si>
  <si>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</si>
  <si>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</si>
  <si>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</si>
  <si>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</si>
  <si>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</si>
  <si>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</si>
  <si>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</si>
  <si>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</si>
  <si>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</si>
  <si>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</si>
  <si>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</si>
  <si>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</si>
  <si>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</si>
  <si>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</si>
  <si>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</si>
  <si>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</si>
  <si>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</si>
  <si>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</si>
  <si>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</si>
  <si>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</si>
  <si>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</si>
  <si>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</si>
  <si>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</si>
  <si>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</si>
  <si>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</si>
  <si>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</si>
  <si>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</si>
  <si>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</si>
  <si>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</si>
  <si>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</si>
  <si>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</si>
  <si>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</si>
  <si>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</si>
  <si>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</si>
  <si>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</si>
  <si>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</si>
  <si>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</si>
  <si>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</si>
  <si>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</si>
  <si>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</si>
  <si>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</si>
  <si>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</si>
  <si>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</si>
  <si>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</si>
  <si>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</si>
  <si>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</si>
  <si>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</si>
  <si>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</si>
  <si>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</si>
  <si>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</si>
  <si>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</si>
  <si>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</si>
  <si>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</si>
  <si>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</si>
  <si>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</si>
  <si>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</si>
  <si>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</si>
  <si>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</si>
  <si>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</si>
  <si>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</si>
  <si>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</si>
  <si>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</si>
  <si>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</si>
  <si>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</si>
  <si>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</si>
  <si>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</si>
  <si>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</si>
  <si>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</si>
  <si>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</si>
  <si>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</si>
  <si>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</si>
  <si>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</si>
  <si>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</si>
  <si>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</si>
  <si>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</si>
  <si>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</si>
  <si>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</si>
  <si>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</si>
  <si>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</si>
  <si>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</si>
  <si>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</si>
  <si>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</si>
  <si>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</si>
  <si>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</si>
  <si>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</si>
  <si>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</si>
  <si>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</si>
  <si>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</si>
  <si>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</si>
  <si>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</si>
  <si>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</si>
  <si>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</si>
  <si>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</si>
  <si>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</si>
  <si>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</si>
  <si>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</si>
  <si>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</si>
  <si>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</si>
  <si>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</si>
  <si>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</si>
  <si>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</si>
  <si>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</si>
  <si>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</si>
  <si>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</si>
  <si>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</si>
  <si>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</si>
  <si>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</si>
  <si>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</si>
  <si>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</si>
  <si>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</si>
  <si>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</si>
  <si>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</si>
  <si>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</si>
  <si>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</si>
  <si>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</si>
  <si>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</si>
  <si>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</si>
  <si>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</si>
  <si>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</si>
  <si>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</si>
  <si>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</si>
  <si>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</si>
  <si>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</si>
  <si>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</si>
  <si>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</si>
  <si>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</si>
  <si>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</si>
  <si>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</si>
  <si>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</si>
  <si>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</si>
  <si>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</si>
  <si>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</si>
  <si>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</si>
  <si>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</si>
  <si>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</si>
  <si>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</si>
  <si>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</si>
  <si>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</si>
  <si>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</si>
  <si>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</si>
  <si>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</si>
  <si>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</si>
  <si>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</si>
  <si>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</si>
  <si>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</si>
  <si>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</si>
  <si>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</si>
  <si>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</si>
  <si>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</si>
  <si>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</si>
  <si>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</si>
  <si>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</si>
  <si>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</si>
  <si>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</si>
  <si>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</si>
  <si>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</si>
  <si>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</si>
  <si>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</si>
  <si>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</si>
  <si>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</si>
  <si>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</si>
  <si>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</si>
  <si>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</si>
  <si>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</si>
  <si>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</si>
  <si>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</si>
  <si>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</si>
  <si>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</si>
  <si>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</si>
  <si>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</si>
  <si>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</si>
  <si>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</si>
  <si>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</si>
  <si>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</si>
  <si>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</si>
  <si>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</si>
  <si>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</si>
  <si>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</si>
  <si>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</si>
  <si>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</si>
  <si>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</si>
  <si>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</si>
  <si>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</si>
  <si>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</si>
  <si>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</si>
  <si>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</si>
  <si>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</si>
  <si>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</si>
  <si>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</si>
  <si>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</si>
  <si>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</si>
  <si>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</si>
  <si>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</si>
  <si>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</si>
  <si>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</si>
  <si>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</si>
  <si>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</si>
  <si>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</si>
  <si>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</si>
  <si>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</si>
  <si>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</si>
  <si>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</si>
  <si>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</si>
  <si>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</si>
  <si>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</si>
  <si>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</si>
  <si>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</si>
  <si>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</si>
  <si>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</si>
  <si>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</si>
  <si>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</si>
  <si>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</si>
  <si>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</si>
  <si>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</si>
  <si>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</si>
  <si>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</si>
  <si>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</si>
  <si>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</si>
  <si>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</si>
  <si>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</si>
  <si>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</si>
  <si>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</si>
  <si>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</si>
  <si>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</si>
  <si>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</si>
  <si>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</si>
  <si>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</si>
  <si>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</si>
  <si>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</si>
  <si>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</si>
  <si>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</si>
  <si>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</si>
  <si>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</si>
  <si>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</si>
  <si>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</si>
  <si>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</si>
  <si>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</si>
  <si>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</si>
  <si>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</si>
  <si>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</si>
  <si>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</si>
  <si>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</si>
  <si>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</si>
  <si>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</si>
  <si>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</si>
  <si>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</si>
  <si>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</si>
  <si>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</si>
  <si>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</si>
  <si>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</si>
  <si>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</si>
  <si>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</si>
  <si>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</si>
  <si>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</si>
  <si>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</si>
  <si>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</si>
  <si>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</si>
  <si>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</si>
  <si>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</si>
  <si>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</si>
  <si>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</si>
  <si>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</si>
  <si>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</si>
  <si>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</si>
  <si>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</si>
  <si>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</si>
  <si>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</si>
  <si>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</si>
  <si>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</si>
  <si>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</si>
  <si>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</si>
  <si>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</si>
  <si>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</si>
  <si>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</si>
  <si>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</si>
  <si>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</si>
  <si>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</si>
  <si>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</si>
  <si>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</si>
  <si>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</si>
  <si>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</si>
  <si>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</si>
  <si>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</si>
  <si>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</si>
  <si>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</si>
  <si>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</si>
  <si>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</si>
  <si>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</si>
  <si>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</si>
  <si>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</si>
  <si>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</si>
  <si>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</si>
  <si>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</si>
  <si>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</si>
  <si>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</si>
  <si>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</si>
  <si>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</si>
  <si>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</si>
  <si>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</si>
  <si>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</si>
  <si>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</si>
  <si>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</si>
  <si>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</si>
  <si>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</si>
  <si>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</si>
  <si>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</si>
  <si>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</si>
  <si>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</si>
  <si>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</si>
  <si>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</si>
  <si>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</si>
  <si>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</si>
  <si>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</si>
  <si>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</si>
  <si>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</si>
  <si>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</si>
  <si>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</si>
  <si>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</si>
  <si>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</si>
  <si>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</si>
  <si>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</si>
  <si>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</si>
  <si>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</si>
  <si>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</si>
  <si>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</si>
  <si>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</si>
  <si>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</si>
  <si>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</si>
  <si>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</si>
  <si>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</si>
  <si>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</si>
  <si>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</si>
  <si>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</si>
  <si>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</si>
  <si>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</si>
  <si>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</si>
  <si>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</si>
  <si>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</si>
  <si>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</si>
  <si>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</si>
  <si>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</si>
  <si>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</si>
  <si>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</si>
  <si>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</si>
  <si>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</si>
  <si>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</si>
  <si>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</si>
  <si>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</si>
  <si>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</si>
  <si>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</si>
  <si>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</si>
  <si>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</si>
  <si>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</si>
  <si>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</si>
  <si>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</si>
  <si>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</si>
  <si>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</si>
  <si>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</si>
  <si>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</si>
  <si>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</si>
  <si>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</si>
  <si>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</si>
  <si>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</si>
  <si>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</si>
  <si>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</si>
  <si>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</si>
  <si>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</si>
  <si>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</si>
  <si>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</si>
  <si>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</si>
  <si>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</si>
  <si>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</si>
  <si>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</si>
  <si>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</si>
  <si>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</si>
  <si>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</si>
  <si>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</si>
  <si>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</si>
  <si>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</si>
  <si>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</si>
  <si>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</si>
  <si>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</si>
  <si>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</si>
  <si>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</si>
  <si>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</si>
  <si>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</si>
  <si>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</si>
  <si>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</si>
  <si>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</si>
  <si>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</si>
  <si>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</si>
  <si>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</si>
  <si>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</si>
  <si>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</si>
  <si>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</si>
  <si>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</si>
  <si>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</si>
  <si>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</si>
  <si>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</si>
  <si>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</si>
  <si>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</si>
  <si>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</si>
  <si>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</si>
  <si>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</si>
  <si>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</si>
  <si>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</si>
  <si>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</si>
  <si>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</si>
  <si>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</si>
  <si>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</si>
  <si>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</si>
  <si>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</si>
  <si>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</si>
  <si>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</si>
  <si>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</si>
  <si>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</si>
  <si>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</si>
  <si>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</si>
  <si>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</si>
  <si>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</si>
  <si>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</si>
  <si>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</si>
  <si>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</si>
  <si>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</si>
  <si>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</si>
  <si>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</si>
  <si>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</si>
  <si>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</si>
  <si>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</si>
  <si>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</si>
  <si>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</si>
  <si>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</si>
  <si>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</si>
  <si>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</si>
  <si>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</si>
  <si>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</si>
  <si>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</si>
  <si>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</si>
  <si>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</si>
  <si>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</si>
  <si>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</si>
  <si>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</si>
  <si>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</si>
  <si>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</si>
  <si>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</si>
  <si>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</si>
  <si>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</si>
  <si>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</si>
  <si>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</si>
  <si>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</si>
  <si>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</si>
  <si>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</si>
  <si>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</si>
  <si>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</si>
  <si>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</si>
  <si>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</si>
  <si>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</si>
  <si>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</si>
  <si>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</si>
  <si>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</si>
  <si>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</si>
  <si>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</si>
  <si>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</si>
  <si>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</si>
  <si>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</si>
  <si>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</si>
  <si>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</si>
  <si>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</si>
  <si>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</si>
  <si>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</si>
  <si>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</si>
  <si>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</si>
  <si>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</si>
  <si>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</si>
  <si>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</si>
  <si>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</si>
  <si>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</si>
  <si>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</si>
  <si>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</si>
  <si>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</si>
  <si>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</si>
  <si>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</si>
  <si>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</si>
  <si>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</si>
  <si>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</si>
  <si>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</si>
  <si>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</si>
  <si>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</si>
  <si>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</si>
  <si>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</si>
  <si>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</si>
  <si>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</si>
  <si>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</si>
  <si>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</si>
  <si>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</si>
  <si>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</si>
  <si>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</si>
  <si>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</si>
  <si>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</si>
  <si>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</si>
  <si>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</si>
  <si>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</si>
  <si>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</si>
  <si>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</si>
  <si>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</si>
  <si>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</si>
  <si>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</si>
  <si>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</si>
  <si>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</si>
  <si>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</si>
  <si>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</si>
  <si>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</si>
  <si>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</si>
  <si>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</si>
  <si>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</si>
  <si>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</si>
  <si>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</si>
  <si>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</si>
  <si>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</si>
  <si>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</si>
  <si>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</si>
  <si>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</si>
  <si>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</si>
  <si>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</si>
  <si>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</si>
  <si>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</si>
  <si>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</si>
  <si>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</si>
  <si>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</si>
  <si>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</si>
  <si>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</si>
  <si>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</si>
  <si>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</si>
  <si>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</si>
  <si>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</si>
  <si>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</si>
  <si>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</si>
  <si>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</si>
  <si>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</si>
  <si>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</si>
  <si>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</si>
  <si>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</si>
  <si>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</si>
  <si>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</si>
  <si>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</si>
  <si>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</si>
  <si>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</si>
  <si>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</si>
  <si>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</si>
  <si>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</si>
  <si>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</si>
  <si>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</si>
  <si>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</si>
  <si>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</si>
  <si>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</si>
  <si>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</si>
  <si>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</si>
  <si>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</si>
  <si>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</si>
  <si>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</si>
  <si>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</si>
  <si>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</si>
  <si>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</si>
  <si>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</si>
  <si>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</si>
  <si>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</si>
  <si>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</si>
  <si>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</si>
  <si>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</si>
  <si>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</si>
  <si>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</si>
  <si>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</si>
  <si>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</si>
  <si>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</si>
  <si>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</si>
  <si>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</si>
  <si>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</si>
  <si>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</si>
  <si>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</si>
  <si>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</si>
  <si>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</si>
  <si>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</si>
  <si>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</si>
  <si>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</si>
  <si>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</si>
  <si>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</si>
  <si>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</si>
  <si>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</si>
  <si>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</si>
  <si>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</si>
  <si>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</si>
  <si>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</si>
  <si>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</si>
  <si>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</si>
  <si>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</si>
  <si>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</si>
  <si>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</si>
  <si>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</si>
  <si>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</si>
  <si>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</si>
  <si>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</si>
  <si>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</si>
  <si>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</si>
  <si>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</si>
  <si>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</si>
  <si>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</si>
  <si>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</si>
  <si>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</si>
  <si>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</si>
  <si>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</si>
  <si>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</si>
  <si>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</si>
  <si>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</si>
  <si>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</si>
  <si>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</si>
  <si>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</si>
  <si>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</si>
  <si>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</si>
  <si>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</si>
  <si>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</si>
  <si>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</si>
  <si>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</si>
  <si>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</si>
  <si>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</si>
  <si>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</si>
  <si>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</si>
  <si>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</si>
  <si>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</si>
  <si>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</si>
  <si>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</si>
  <si>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</si>
  <si>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</si>
  <si>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</si>
  <si>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</si>
  <si>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</si>
  <si>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</si>
  <si>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</si>
  <si>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</si>
  <si>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</si>
  <si>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</si>
  <si>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</si>
  <si>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</si>
  <si>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</si>
  <si>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</si>
  <si>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</si>
  <si>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</si>
  <si>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</si>
  <si>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</si>
  <si>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</si>
  <si>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</si>
  <si>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</si>
  <si>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</si>
  <si>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</si>
  <si>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</si>
  <si>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</si>
  <si>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</si>
  <si>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</si>
  <si>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</si>
  <si>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</si>
  <si>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</si>
  <si>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</si>
  <si>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</si>
  <si>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</si>
  <si>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</si>
  <si>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</si>
  <si>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</si>
  <si>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</si>
  <si>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</si>
  <si>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</si>
  <si>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</si>
  <si>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</si>
  <si>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</si>
  <si>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</si>
  <si>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</si>
  <si>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</si>
  <si>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</si>
  <si>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</si>
  <si>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</si>
  <si>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</si>
  <si>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</si>
  <si>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</si>
  <si>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</si>
  <si>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</si>
  <si>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</si>
  <si>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</si>
  <si>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</si>
  <si>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</si>
  <si>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</si>
  <si>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</si>
  <si>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</si>
  <si>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</si>
  <si>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</si>
  <si>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</si>
  <si>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</si>
  <si>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</si>
  <si>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</si>
  <si>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</si>
  <si>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</si>
  <si>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</si>
  <si>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</si>
  <si>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</si>
  <si>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</si>
  <si>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</si>
  <si>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</si>
  <si>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</si>
  <si>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</si>
  <si>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</si>
  <si>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</si>
  <si>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</si>
  <si>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</si>
  <si>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</si>
  <si>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</si>
  <si>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</si>
  <si>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</si>
  <si>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</si>
  <si>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</si>
  <si>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</si>
  <si>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</si>
  <si>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</si>
  <si>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</si>
  <si>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</si>
  <si>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</si>
  <si>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</si>
  <si>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</si>
  <si>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</si>
  <si>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</si>
  <si>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</si>
  <si>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</si>
  <si>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</si>
  <si>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</si>
  <si>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</si>
  <si>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</si>
  <si>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</si>
  <si>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</si>
  <si>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</si>
  <si>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</si>
  <si>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</si>
  <si>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</si>
  <si>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</si>
  <si>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</si>
  <si>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</si>
  <si>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</si>
  <si>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</si>
  <si>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</si>
  <si>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</si>
  <si>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</si>
  <si>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</si>
  <si>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</si>
  <si>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</si>
  <si>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</si>
  <si>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</si>
  <si>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</si>
  <si>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</si>
  <si>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</si>
  <si>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</si>
  <si>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</si>
  <si>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</si>
  <si>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</si>
  <si>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</si>
  <si>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</si>
  <si>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</si>
  <si>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</si>
  <si>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</si>
  <si>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</si>
  <si>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</si>
  <si>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</si>
  <si>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</si>
  <si>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</si>
  <si>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</si>
  <si>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</si>
  <si>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</si>
  <si>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</si>
  <si>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</si>
  <si>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</si>
  <si>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</si>
  <si>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</si>
  <si>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</si>
  <si>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</si>
  <si>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</si>
  <si>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</si>
  <si>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</si>
  <si>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</si>
  <si>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</si>
  <si>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</si>
  <si>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</si>
  <si>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</si>
  <si>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</si>
  <si>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</si>
  <si>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</si>
  <si>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</si>
  <si>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</si>
  <si>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</si>
  <si>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</si>
  <si>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</si>
  <si>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</si>
  <si>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</si>
  <si>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</si>
  <si>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</si>
  <si>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</si>
  <si>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</si>
  <si>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</si>
  <si>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</si>
  <si>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</si>
  <si>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</si>
  <si>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</si>
  <si>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</si>
  <si>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</si>
  <si>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</si>
  <si>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</si>
  <si>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</si>
  <si>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</si>
  <si>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</si>
  <si>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</si>
  <si>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</si>
  <si>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</si>
  <si>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</si>
  <si>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</si>
  <si>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</si>
  <si>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</si>
  <si>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</si>
  <si>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</si>
  <si>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</si>
  <si>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</si>
  <si>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</si>
  <si>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</si>
  <si>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</si>
  <si>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</si>
  <si>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</si>
  <si>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</si>
  <si>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</si>
  <si>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</si>
  <si>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</si>
  <si>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</si>
  <si>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</si>
  <si>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</si>
  <si>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</si>
  <si>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</si>
  <si>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</si>
  <si>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</si>
  <si>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</si>
  <si>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</si>
  <si>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</si>
  <si>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</si>
  <si>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</si>
  <si>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</si>
  <si>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</si>
  <si>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</si>
  <si>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</si>
  <si>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</si>
  <si>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</si>
  <si>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</si>
  <si>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</si>
  <si>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</si>
  <si>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</si>
  <si>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</si>
  <si>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</si>
  <si>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</si>
  <si>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</si>
  <si>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</si>
  <si>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</si>
  <si>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</si>
  <si>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</si>
  <si>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</si>
  <si>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</si>
  <si>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</si>
  <si>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</si>
  <si>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</si>
  <si>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</si>
  <si>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</si>
  <si>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</si>
  <si>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</si>
  <si>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</si>
  <si>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</si>
  <si>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</si>
  <si>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</si>
  <si>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</si>
  <si>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</si>
  <si>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</si>
  <si>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</si>
  <si>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</si>
  <si>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</si>
  <si>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</si>
  <si>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</si>
  <si>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</si>
  <si>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</si>
  <si>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</si>
  <si>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</si>
  <si>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</si>
  <si>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</si>
  <si>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</si>
  <si>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</si>
  <si>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</si>
  <si>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</si>
  <si>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</si>
  <si>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</si>
  <si>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</si>
  <si>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</si>
  <si>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</si>
  <si>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</si>
  <si>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</si>
  <si>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</si>
  <si>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</si>
  <si>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</si>
  <si>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</si>
  <si>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</si>
  <si>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</si>
  <si>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</si>
  <si>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</si>
  <si>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</si>
  <si>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</si>
  <si>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</si>
  <si>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</si>
  <si>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</si>
  <si>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</si>
  <si>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</si>
  <si>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</si>
  <si>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</si>
  <si>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</si>
  <si>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</si>
  <si>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</si>
  <si>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</si>
  <si>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</si>
  <si>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</si>
  <si>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</si>
  <si>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</si>
  <si>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</si>
  <si>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</si>
  <si>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</si>
  <si>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</si>
  <si>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</si>
  <si>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</si>
  <si>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</si>
  <si>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</si>
  <si>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</si>
  <si>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</si>
  <si>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</si>
  <si>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</si>
  <si>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</si>
  <si>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</si>
  <si>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</si>
  <si>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</si>
  <si>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</si>
  <si>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</si>
  <si>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</si>
  <si>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</si>
  <si>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</si>
  <si>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</si>
  <si>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</si>
  <si>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</si>
  <si>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</si>
  <si>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</si>
  <si>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</si>
  <si>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</si>
  <si>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</si>
  <si>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</si>
  <si>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</si>
  <si>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</si>
  <si>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</si>
  <si>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</si>
  <si>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</si>
  <si>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</si>
  <si>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</si>
  <si>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</si>
  <si>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</si>
  <si>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</si>
  <si>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</si>
  <si>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</si>
  <si>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</si>
  <si>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</si>
  <si>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</si>
  <si>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</si>
  <si>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</si>
  <si>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</si>
  <si>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</si>
  <si>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</si>
  <si>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</si>
  <si>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</si>
  <si>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</si>
  <si>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</si>
  <si>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</si>
  <si>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</si>
  <si>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</si>
  <si>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</si>
  <si>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</si>
  <si>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</si>
  <si>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</si>
  <si>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</si>
  <si>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</si>
  <si>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</si>
  <si>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</si>
  <si>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</si>
  <si>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</si>
  <si>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</si>
  <si>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</si>
  <si>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</si>
  <si>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</si>
  <si>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</si>
  <si>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</si>
  <si>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</si>
  <si>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</si>
  <si>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</si>
  <si>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</si>
  <si>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</si>
  <si>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</si>
  <si>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</si>
  <si>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</si>
  <si>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</si>
  <si>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</si>
  <si>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</si>
  <si>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</si>
  <si>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</si>
  <si>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</si>
  <si>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</si>
  <si>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</si>
  <si>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</si>
  <si>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</si>
  <si>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</si>
  <si>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</si>
  <si>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</si>
  <si>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</si>
  <si>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</si>
  <si>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</si>
  <si>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</si>
  <si>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</si>
  <si>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</si>
  <si>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</si>
  <si>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</si>
  <si>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</si>
  <si>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</si>
  <si>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</si>
  <si>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</si>
  <si>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</si>
  <si>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</si>
  <si>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</si>
  <si>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</si>
  <si>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</si>
  <si>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</si>
  <si>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</si>
  <si>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</si>
  <si>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</si>
  <si>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</si>
  <si>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</si>
  <si>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</si>
  <si>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</si>
  <si>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</si>
  <si>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</si>
  <si>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</si>
  <si>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</si>
  <si>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</si>
  <si>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</si>
  <si>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</si>
  <si>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</si>
  <si>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</si>
  <si>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</si>
  <si>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</si>
  <si>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</si>
  <si>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</si>
  <si>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</si>
  <si>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</si>
  <si>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</si>
  <si>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</si>
  <si>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</si>
  <si>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</si>
  <si>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</si>
  <si>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</si>
  <si>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</si>
  <si>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</si>
  <si>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</si>
  <si>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</si>
  <si>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</si>
  <si>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</si>
  <si>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</si>
  <si>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</si>
  <si>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</si>
  <si>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</si>
  <si>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</si>
  <si>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</si>
  <si>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</si>
  <si>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</si>
  <si>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</si>
  <si>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</si>
  <si>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</si>
  <si>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</si>
  <si>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</si>
  <si>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</si>
  <si>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</si>
  <si>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</si>
  <si>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</si>
  <si>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</si>
  <si>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</si>
  <si>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</si>
  <si>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</si>
  <si>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</si>
  <si>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</si>
  <si>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</si>
  <si>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</si>
  <si>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</si>
  <si>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</si>
  <si>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</si>
  <si>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</si>
  <si>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</si>
  <si>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</si>
  <si>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</si>
  <si>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</si>
  <si>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</si>
  <si>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</si>
  <si>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</si>
  <si>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</si>
  <si>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</si>
  <si>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</si>
  <si>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</si>
  <si>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</si>
  <si>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</si>
  <si>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</si>
  <si>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</si>
  <si>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</si>
  <si>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</si>
  <si>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</si>
  <si>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</si>
  <si>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</si>
  <si>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</si>
  <si>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</si>
  <si>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</si>
  <si>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</si>
  <si>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</si>
  <si>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</si>
  <si>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</si>
  <si>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</si>
  <si>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</si>
  <si>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</si>
  <si>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</si>
  <si>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</si>
  <si>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</si>
  <si>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</si>
  <si>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</si>
  <si>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</si>
  <si>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</si>
  <si>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</si>
  <si>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</si>
  <si>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</si>
  <si>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</si>
  <si>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</si>
  <si>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</si>
  <si>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</si>
  <si>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</si>
  <si>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</si>
  <si>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</si>
  <si>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</si>
  <si>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</si>
  <si>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</si>
  <si>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</si>
  <si>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</si>
  <si>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</si>
  <si>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</si>
  <si>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</si>
  <si>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</si>
  <si>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</si>
  <si>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</si>
  <si>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</si>
  <si>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</si>
  <si>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</si>
  <si>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</si>
  <si>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</si>
  <si>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</si>
  <si>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</si>
  <si>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</si>
  <si>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</si>
  <si>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</si>
  <si>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</si>
  <si>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</si>
  <si>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</si>
  <si>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</si>
  <si>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</si>
  <si>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</si>
  <si>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</si>
  <si>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</si>
  <si>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</si>
  <si>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</si>
  <si>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</si>
  <si>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</si>
  <si>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</si>
  <si>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</si>
  <si>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</si>
  <si>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</si>
  <si>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</si>
  <si>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</si>
  <si>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</si>
  <si>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</si>
  <si>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</si>
  <si>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</si>
  <si>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</si>
  <si>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</si>
  <si>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</si>
  <si>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</si>
  <si>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</si>
  <si>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</si>
  <si>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</si>
  <si>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</si>
  <si>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</si>
  <si>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</si>
  <si>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</si>
  <si>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</si>
  <si>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</si>
  <si>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</si>
  <si>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</si>
  <si>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</si>
  <si>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</si>
  <si>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</si>
  <si>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</si>
  <si>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</si>
  <si>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</si>
  <si>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</si>
  <si>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</si>
  <si>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</si>
  <si>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</si>
  <si>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</si>
  <si>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</si>
  <si>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</si>
  <si>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</si>
  <si>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</si>
  <si>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</si>
  <si>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</si>
  <si>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</si>
  <si>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</si>
  <si>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</si>
  <si>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</si>
  <si>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</si>
  <si>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</si>
  <si>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</si>
  <si>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</si>
  <si>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</si>
  <si>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</si>
  <si>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</si>
  <si>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</si>
  <si>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</si>
  <si>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</si>
  <si>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</si>
  <si>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</si>
  <si>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</si>
  <si>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</si>
  <si>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</si>
  <si>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</si>
  <si>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</si>
  <si>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</si>
  <si>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</si>
  <si>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</si>
  <si>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</si>
  <si>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</si>
  <si>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</si>
  <si>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</si>
  <si>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</si>
  <si>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</si>
  <si>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</si>
  <si>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</si>
  <si>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</si>
  <si>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</si>
  <si>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</si>
  <si>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</si>
  <si>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</si>
  <si>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</si>
  <si>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</si>
  <si>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</si>
  <si>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</si>
  <si>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</si>
  <si>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</si>
  <si>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</si>
  <si>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</si>
  <si>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</si>
  <si>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</si>
  <si>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</si>
  <si>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</si>
  <si>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</si>
  <si>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</si>
  <si>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</si>
  <si>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</si>
  <si>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</si>
  <si>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</si>
  <si>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</si>
  <si>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</si>
  <si>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</si>
  <si>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</si>
  <si>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</si>
  <si>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</si>
  <si>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</si>
  <si>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</si>
  <si>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</si>
  <si>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</si>
  <si>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</si>
  <si>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</si>
  <si>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</si>
  <si>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</si>
  <si>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</si>
  <si>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</si>
  <si>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</si>
  <si>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</si>
  <si>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</si>
  <si>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</si>
  <si>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</si>
  <si>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</si>
  <si>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</si>
  <si>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</si>
  <si>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</si>
  <si>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</si>
  <si>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</si>
  <si>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</si>
  <si>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</si>
  <si>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</si>
  <si>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</si>
  <si>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</si>
  <si>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</si>
  <si>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</si>
  <si>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</si>
  <si>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</si>
  <si>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</si>
  <si>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</si>
  <si>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</si>
  <si>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</si>
  <si>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</si>
  <si>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</si>
  <si>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</si>
  <si>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</si>
  <si>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</si>
  <si>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</si>
  <si>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</si>
  <si>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</si>
  <si>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</si>
  <si>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</si>
  <si>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</si>
  <si>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</si>
  <si>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</si>
  <si>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</si>
  <si>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</si>
  <si>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</si>
  <si>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</si>
  <si>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</si>
  <si>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</si>
  <si>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</si>
  <si>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</si>
  <si>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</si>
  <si>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</si>
  <si>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</si>
  <si>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</si>
  <si>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</si>
  <si>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</si>
  <si>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</si>
  <si>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</si>
  <si>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</si>
  <si>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</si>
  <si>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</si>
  <si>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</si>
  <si>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</si>
  <si>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</si>
  <si>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</si>
  <si>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</si>
  <si>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</si>
  <si>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</si>
  <si>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</si>
  <si>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</si>
  <si>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</si>
  <si>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</si>
  <si>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</si>
  <si>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</si>
  <si>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</si>
  <si>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</si>
  <si>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</si>
  <si>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</si>
  <si>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</si>
  <si>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</si>
  <si>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</si>
  <si>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</si>
  <si>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</si>
  <si>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</si>
  <si>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</si>
  <si>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</si>
  <si>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</si>
  <si>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</si>
  <si>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</si>
  <si>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</si>
  <si>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</si>
  <si>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</si>
  <si>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</si>
  <si>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</si>
  <si>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</si>
  <si>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</si>
  <si>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</si>
  <si>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</si>
  <si>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</si>
  <si>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</si>
  <si>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</si>
  <si>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</si>
  <si>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</si>
  <si>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</si>
  <si>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</si>
  <si>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</si>
  <si>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</si>
  <si>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</si>
  <si>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</si>
  <si>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</si>
  <si>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</si>
  <si>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</si>
  <si>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</si>
  <si>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</si>
  <si>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</si>
  <si>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</si>
  <si>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</si>
  <si>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</si>
  <si>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</si>
  <si>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</si>
  <si>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</si>
  <si>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</si>
  <si>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</si>
  <si>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</si>
  <si>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</si>
  <si>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</si>
  <si>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</si>
  <si>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</si>
  <si>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</si>
  <si>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</si>
  <si>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</si>
  <si>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</si>
  <si>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</si>
  <si>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</si>
  <si>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</si>
  <si>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</si>
  <si>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</si>
  <si>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</si>
  <si>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</si>
  <si>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</si>
  <si>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</si>
  <si>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</si>
  <si>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</si>
  <si>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</si>
  <si>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</si>
  <si>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</si>
  <si>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</si>
  <si>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</si>
  <si>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</si>
  <si>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</si>
  <si>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</si>
  <si>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</si>
  <si>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</si>
  <si>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</si>
  <si>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</si>
  <si>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</si>
  <si>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</si>
  <si>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</si>
  <si>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</si>
  <si>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</si>
  <si>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</si>
  <si>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</si>
  <si>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</si>
  <si>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</si>
  <si>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</si>
  <si>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</si>
  <si>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</si>
  <si>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</si>
  <si>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</si>
  <si>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</si>
  <si>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</si>
  <si>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</si>
  <si>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</si>
  <si>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</si>
  <si>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</si>
  <si>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</si>
  <si>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</si>
  <si>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</si>
  <si>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</si>
  <si>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</si>
  <si>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</si>
  <si>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</si>
  <si>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</si>
  <si>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</si>
  <si>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</si>
  <si>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</si>
  <si>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</si>
  <si>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</si>
  <si>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</si>
  <si>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</si>
  <si>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</si>
  <si>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</si>
  <si>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</si>
  <si>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</si>
  <si>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</si>
  <si>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</si>
  <si>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</si>
  <si>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</si>
  <si>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</si>
  <si>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</si>
  <si>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</si>
  <si>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</si>
  <si>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</si>
  <si>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</si>
  <si>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</si>
  <si>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</si>
  <si>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</si>
  <si>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</si>
  <si>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</si>
  <si>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</si>
  <si>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</si>
  <si>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</si>
  <si>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</si>
  <si>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</si>
  <si>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</si>
  <si>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</si>
  <si>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</si>
  <si>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</si>
  <si>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</si>
  <si>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</si>
  <si>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</si>
  <si>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</si>
  <si>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</si>
  <si>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</si>
  <si>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</si>
  <si>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</si>
  <si>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</si>
  <si>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</si>
  <si>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</si>
  <si>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</si>
  <si>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</si>
  <si>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</si>
  <si>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</si>
  <si>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</si>
  <si>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</si>
  <si>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</si>
  <si>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</si>
  <si>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</si>
  <si>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</si>
  <si>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</si>
  <si>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</si>
  <si>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</si>
  <si>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</si>
  <si>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</si>
  <si>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</si>
  <si>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</si>
  <si>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</si>
  <si>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</si>
  <si>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</si>
  <si>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</si>
  <si>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</si>
  <si>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</si>
  <si>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</si>
  <si>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</si>
  <si>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</si>
  <si>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</si>
  <si>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</si>
  <si>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</si>
  <si>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</si>
  <si>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</si>
  <si>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</si>
  <si>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</si>
  <si>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</si>
  <si>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</si>
  <si>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</si>
  <si>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</si>
  <si>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</si>
  <si>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</si>
  <si>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</si>
  <si>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</si>
  <si>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</si>
  <si>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</si>
  <si>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</si>
  <si>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</si>
  <si>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</si>
  <si>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</si>
  <si>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</si>
  <si>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</si>
  <si>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</si>
  <si>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</si>
  <si>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</si>
  <si>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</si>
  <si>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</si>
  <si>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</si>
  <si>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</si>
  <si>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</si>
  <si>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</si>
  <si>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</si>
  <si>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</si>
  <si>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</si>
  <si>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</si>
  <si>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</si>
  <si>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</si>
  <si>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</si>
  <si>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</si>
  <si>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</si>
  <si>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</si>
  <si>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</si>
  <si>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</si>
  <si>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</si>
  <si>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</si>
  <si>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</si>
  <si>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</si>
  <si>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</si>
  <si>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</si>
  <si>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</si>
  <si>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</si>
  <si>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</si>
  <si>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</si>
  <si>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</si>
  <si>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</si>
  <si>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</si>
  <si>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</si>
  <si>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</si>
  <si>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</si>
  <si>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</si>
  <si>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</si>
  <si>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</si>
  <si>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</si>
  <si>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</si>
  <si>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</si>
  <si>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</si>
  <si>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</si>
  <si>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</si>
  <si>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</si>
  <si>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</si>
  <si>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</si>
  <si>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</si>
  <si>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</si>
  <si>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</si>
  <si>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</si>
  <si>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</si>
  <si>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</si>
  <si>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</si>
  <si>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</si>
  <si>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</si>
  <si>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</si>
  <si>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</si>
  <si>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</si>
  <si>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</si>
  <si>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</si>
  <si>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</si>
  <si>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</si>
  <si>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</si>
  <si>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</si>
  <si>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</si>
  <si>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</si>
  <si>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</si>
  <si>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</si>
  <si>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</si>
  <si>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</si>
  <si>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</si>
  <si>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</si>
  <si>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</si>
  <si>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</si>
  <si>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</si>
  <si>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</si>
  <si>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</si>
  <si>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</si>
  <si>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</si>
  <si>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</si>
  <si>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</si>
  <si>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</si>
  <si>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</si>
  <si>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</si>
  <si>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</si>
  <si>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</si>
  <si>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</si>
  <si>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</si>
  <si>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</si>
  <si>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</si>
  <si>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</si>
  <si>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</si>
  <si>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</si>
  <si>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</si>
  <si>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</si>
  <si>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</si>
  <si>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</si>
  <si>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</si>
  <si>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</si>
  <si>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</si>
  <si>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</si>
  <si>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</si>
  <si>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</si>
  <si>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</si>
  <si>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</si>
  <si>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</si>
  <si>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</si>
  <si>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</si>
  <si>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</si>
  <si>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</si>
  <si>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</si>
  <si>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</si>
  <si>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</si>
  <si>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</si>
  <si>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</si>
  <si>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</si>
  <si>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</si>
  <si>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</si>
  <si>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</si>
  <si>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</si>
  <si>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</si>
  <si>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</si>
  <si>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</si>
  <si>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</si>
  <si>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</si>
  <si>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</si>
  <si>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</si>
  <si>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</si>
  <si>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</si>
  <si>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</si>
  <si>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</si>
  <si>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</si>
  <si>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</si>
  <si>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</si>
  <si>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</si>
  <si>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</si>
  <si>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</si>
  <si>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</si>
  <si>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</si>
  <si>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</si>
  <si>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</si>
  <si>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</si>
  <si>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</si>
  <si>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</si>
  <si>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</si>
  <si>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</si>
  <si>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</si>
  <si>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</si>
  <si>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</si>
  <si>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</si>
  <si>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</si>
  <si>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</si>
  <si>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</si>
  <si>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</si>
  <si>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</si>
  <si>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</si>
  <si>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</si>
  <si>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</si>
  <si>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</si>
  <si>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</si>
  <si>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</si>
  <si>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</si>
  <si>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</si>
  <si>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</si>
  <si>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</si>
  <si>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</si>
  <si>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</si>
  <si>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</si>
  <si>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</si>
  <si>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</si>
  <si>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</si>
  <si>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</si>
  <si>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</si>
  <si>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</si>
  <si>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</si>
  <si>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</si>
  <si>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</si>
  <si>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</si>
  <si>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</si>
  <si>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</si>
  <si>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</si>
  <si>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</si>
  <si>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</si>
  <si>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</si>
  <si>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</si>
  <si>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</si>
  <si>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</si>
  <si>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</si>
  <si>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</si>
  <si>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</si>
  <si>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</si>
  <si>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</si>
  <si>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</si>
  <si>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</si>
  <si>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</si>
  <si>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</si>
  <si>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</si>
  <si>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</si>
  <si>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</si>
  <si>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</si>
  <si>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</si>
  <si>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</si>
  <si>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</si>
  <si>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</si>
  <si>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</si>
  <si>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</si>
  <si>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</si>
  <si>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</si>
  <si>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</si>
  <si>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</si>
  <si>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</si>
  <si>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</si>
  <si>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</si>
  <si>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</si>
  <si>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</si>
  <si>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</si>
  <si>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</si>
  <si>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</si>
  <si>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</si>
  <si>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</si>
  <si>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</si>
  <si>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</si>
  <si>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</si>
  <si>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</si>
  <si>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</si>
  <si>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</si>
  <si>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</si>
  <si>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</si>
  <si>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</si>
  <si>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</si>
  <si>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</si>
  <si>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</si>
  <si>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</si>
  <si>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</si>
  <si>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</si>
  <si>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</si>
  <si>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</si>
  <si>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</si>
  <si>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</si>
  <si>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</si>
  <si>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</si>
  <si>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</si>
  <si>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</si>
  <si>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</si>
  <si>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</si>
  <si>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</si>
  <si>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</si>
  <si>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</si>
  <si>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</si>
  <si>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</si>
  <si>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</si>
  <si>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</si>
  <si>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</si>
  <si>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</si>
  <si>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</si>
  <si>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</si>
  <si>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</si>
  <si>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</si>
  <si>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</si>
  <si>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</si>
  <si>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</si>
  <si>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</si>
  <si>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</si>
  <si>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</si>
  <si>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</si>
  <si>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</si>
  <si>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</si>
  <si>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</si>
  <si>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</si>
  <si>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</si>
  <si>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</si>
  <si>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</si>
  <si>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</si>
  <si>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</si>
  <si>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</si>
  <si>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</si>
  <si>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</si>
  <si>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</si>
  <si>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</si>
  <si>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</si>
  <si>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</si>
  <si>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</si>
  <si>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</si>
  <si>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</si>
  <si>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</si>
  <si>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</si>
  <si>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</si>
  <si>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</si>
  <si>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</si>
  <si>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</si>
  <si>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</si>
  <si>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</si>
  <si>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</si>
  <si>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</si>
  <si>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</si>
  <si>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</si>
  <si>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</si>
  <si>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</si>
  <si>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</si>
  <si>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</si>
  <si>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</si>
  <si>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</si>
  <si>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</si>
  <si>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</si>
  <si>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</si>
  <si>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</si>
  <si>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</si>
  <si>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</si>
  <si>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</si>
  <si>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</si>
  <si>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</si>
  <si>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</si>
  <si>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</si>
  <si>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</si>
  <si>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</si>
  <si>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</si>
  <si>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</si>
  <si>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</si>
  <si>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</si>
  <si>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</si>
  <si>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</si>
  <si>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</si>
  <si>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</si>
  <si>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</si>
  <si>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</si>
  <si>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</si>
  <si>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</si>
  <si>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</si>
  <si>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</si>
  <si>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</si>
  <si>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</si>
  <si>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</si>
  <si>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</si>
  <si>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</si>
  <si>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</si>
  <si>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</si>
  <si>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</si>
  <si>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</si>
  <si>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</si>
  <si>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</si>
  <si>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</si>
  <si>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</si>
  <si>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</si>
  <si>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</si>
  <si>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</si>
  <si>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</si>
  <si>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</si>
  <si>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</si>
  <si>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</si>
  <si>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</si>
  <si>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</si>
  <si>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</si>
  <si>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</si>
  <si>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</si>
  <si>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</si>
  <si>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</si>
  <si>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</si>
  <si>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</si>
  <si>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</si>
  <si>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</si>
  <si>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</si>
  <si>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</si>
  <si>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</si>
  <si>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</si>
  <si>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</si>
  <si>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</si>
  <si>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</si>
  <si>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</si>
  <si>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</si>
  <si>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</si>
  <si>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</si>
  <si>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</si>
  <si>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</si>
  <si>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</si>
  <si>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</si>
  <si>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</si>
  <si>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</si>
  <si>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</si>
  <si>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</si>
  <si>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</si>
  <si>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</si>
  <si>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</si>
  <si>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</si>
  <si>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</si>
  <si>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</si>
  <si>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</si>
  <si>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</si>
  <si>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</si>
  <si>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</si>
  <si>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</si>
  <si>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</si>
  <si>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</si>
  <si>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</si>
  <si>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</si>
  <si>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</si>
  <si>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</si>
  <si>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</si>
  <si>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</si>
  <si>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</si>
  <si>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</si>
  <si>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</si>
  <si>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</si>
  <si>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</si>
  <si>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</si>
  <si>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</si>
  <si>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</si>
  <si>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</si>
  <si>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</si>
  <si>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</si>
  <si>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</si>
  <si>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</si>
  <si>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</si>
  <si>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</si>
  <si>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</si>
  <si>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</si>
  <si>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</si>
  <si>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</si>
  <si>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</si>
  <si>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</si>
  <si>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</si>
  <si>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</si>
  <si>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</si>
  <si>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</si>
  <si>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</si>
  <si>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</si>
  <si>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</si>
  <si>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</si>
  <si>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</si>
  <si>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</si>
  <si>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</si>
  <si>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</si>
  <si>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</si>
  <si>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</si>
  <si>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</si>
  <si>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</si>
  <si>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</si>
  <si>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</si>
  <si>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</si>
  <si>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</si>
  <si>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</si>
  <si>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</si>
  <si>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</si>
  <si>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</si>
  <si>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</si>
  <si>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</si>
  <si>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</si>
  <si>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</si>
  <si>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</si>
  <si>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</si>
  <si>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</si>
  <si>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</si>
  <si>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</si>
  <si>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</si>
  <si>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</si>
  <si>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</si>
  <si>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</si>
  <si>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</si>
  <si>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</si>
  <si>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</si>
  <si>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</si>
  <si>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</si>
  <si>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</si>
  <si>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</si>
  <si>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</si>
  <si>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</si>
  <si>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</si>
  <si>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</si>
  <si>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</si>
  <si>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</si>
  <si>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</si>
  <si>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</si>
  <si>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</si>
  <si>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</si>
  <si>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</si>
  <si>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</si>
  <si>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</si>
  <si>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</si>
  <si>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</si>
  <si>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</si>
  <si>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</si>
  <si>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</si>
  <si>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</si>
  <si>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</si>
  <si>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</si>
  <si>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</si>
  <si>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</si>
  <si>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</si>
  <si>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</si>
  <si>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</si>
  <si>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</si>
  <si>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</si>
  <si>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</si>
  <si>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</si>
  <si>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</si>
  <si>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</si>
  <si>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</si>
  <si>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</si>
  <si>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</si>
  <si>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</si>
  <si>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</si>
  <si>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</si>
  <si>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</si>
  <si>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</si>
  <si>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</si>
  <si>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</si>
  <si>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</si>
  <si>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</si>
  <si>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</si>
  <si>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</si>
  <si>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</si>
  <si>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</si>
  <si>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</si>
  <si>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</si>
  <si>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</si>
  <si>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</si>
  <si>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</si>
  <si>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</si>
  <si>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</si>
  <si>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</si>
  <si>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</si>
  <si>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</si>
  <si>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</si>
  <si>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</si>
  <si>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</si>
  <si>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</si>
  <si>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</si>
  <si>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</si>
  <si>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</si>
  <si>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</si>
  <si>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</si>
  <si>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</si>
  <si>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</si>
  <si>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</si>
  <si>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</si>
  <si>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</si>
  <si>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</si>
  <si>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</si>
  <si>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</si>
  <si>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</si>
  <si>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</si>
  <si>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</si>
  <si>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</si>
  <si>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</si>
  <si>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</si>
  <si>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</si>
  <si>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</si>
  <si>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</si>
  <si>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</si>
  <si>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</si>
  <si>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</si>
  <si>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</si>
  <si>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</si>
  <si>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</si>
  <si>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</si>
  <si>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</si>
  <si>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</si>
  <si>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</si>
  <si>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</si>
  <si>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</si>
  <si>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</si>
  <si>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</si>
  <si>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</si>
  <si>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</si>
  <si>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</si>
  <si>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</si>
  <si>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</si>
  <si>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</si>
  <si>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</si>
  <si>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</si>
  <si>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</si>
  <si>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</si>
  <si>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</si>
  <si>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</si>
  <si>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</si>
  <si>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</si>
  <si>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</si>
  <si>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</si>
  <si>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</si>
  <si>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</si>
  <si>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</si>
  <si>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</si>
  <si>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</si>
  <si>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</si>
  <si>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</si>
  <si>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</si>
  <si>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</si>
  <si>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</si>
  <si>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</si>
  <si>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</si>
  <si>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</si>
  <si>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</si>
  <si>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</si>
  <si>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</si>
  <si>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</si>
  <si>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</si>
  <si>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</si>
  <si>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</si>
  <si>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</si>
  <si>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</si>
  <si>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</si>
  <si>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</si>
  <si>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</si>
  <si>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</si>
  <si>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</si>
  <si>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</si>
  <si>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</si>
  <si>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</si>
  <si>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</si>
  <si>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</si>
  <si>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</si>
  <si>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</si>
  <si>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</si>
  <si>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</si>
  <si>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</si>
  <si>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</si>
  <si>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</si>
  <si>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</si>
  <si>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</si>
  <si>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</si>
  <si>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</si>
  <si>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</si>
  <si>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</si>
  <si>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</si>
  <si>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</si>
  <si>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</si>
  <si>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</si>
  <si>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</si>
  <si>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</si>
  <si>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</si>
  <si>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</si>
  <si>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</si>
  <si>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</si>
  <si>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</si>
  <si>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</si>
  <si>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</si>
  <si>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</si>
  <si>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</si>
  <si>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</si>
  <si>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</si>
  <si>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</si>
  <si>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</si>
  <si>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</si>
  <si>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</si>
  <si>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</si>
  <si>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</si>
  <si>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</si>
  <si>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</si>
  <si>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</si>
  <si>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</si>
  <si>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</si>
  <si>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</si>
  <si>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</si>
  <si>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</si>
  <si>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</si>
  <si>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</si>
  <si>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</si>
  <si>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</si>
  <si>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</si>
  <si>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</si>
  <si>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</si>
  <si>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</si>
  <si>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</si>
  <si>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</si>
  <si>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</si>
  <si>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</si>
  <si>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</si>
  <si>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</si>
  <si>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</si>
  <si>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</si>
  <si>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</si>
  <si>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</si>
  <si>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</si>
  <si>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</si>
  <si>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</si>
  <si>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</si>
  <si>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</si>
  <si>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</si>
  <si>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</si>
  <si>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</si>
  <si>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</si>
  <si>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</si>
  <si>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</si>
  <si>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</si>
  <si>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</si>
  <si>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</si>
  <si>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</si>
  <si>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</si>
  <si>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</si>
  <si>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</si>
  <si>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</si>
  <si>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</si>
  <si>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</si>
  <si>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</si>
  <si>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</si>
  <si>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</si>
  <si>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</si>
  <si>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</si>
  <si>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</si>
  <si>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</si>
  <si>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</si>
  <si>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</si>
  <si>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</si>
  <si>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</si>
  <si>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</si>
  <si>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</si>
  <si>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</si>
  <si>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</si>
  <si>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</si>
  <si>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</si>
  <si>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</si>
  <si>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</si>
  <si>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</si>
  <si>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</si>
  <si>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</si>
  <si>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</si>
  <si>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</si>
  <si>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</si>
  <si>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</si>
  <si>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</si>
  <si>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</si>
  <si>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</si>
  <si>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</si>
  <si>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</si>
  <si>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</si>
  <si>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</si>
  <si>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</si>
  <si>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</si>
  <si>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</si>
  <si>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</si>
  <si>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</si>
  <si>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</si>
  <si>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</si>
  <si>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</si>
  <si>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</si>
  <si>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</si>
  <si>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</si>
  <si>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</si>
  <si>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</si>
  <si>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</si>
  <si>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</si>
  <si>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</si>
  <si>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</si>
  <si>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</si>
  <si>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</si>
  <si>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</si>
  <si>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</si>
  <si>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</si>
  <si>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</si>
  <si>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</si>
  <si>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</si>
  <si>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</si>
  <si>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</si>
  <si>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</si>
  <si>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</si>
  <si>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</si>
  <si>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</si>
  <si>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</si>
  <si>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</si>
  <si>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</si>
  <si>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</si>
  <si>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</si>
  <si>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</si>
  <si>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</si>
  <si>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</si>
  <si>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</si>
  <si>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</si>
  <si>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</si>
  <si>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</si>
  <si>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</si>
  <si>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</si>
  <si>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</si>
  <si>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</si>
  <si>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</si>
  <si>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</si>
  <si>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</si>
  <si>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</si>
  <si>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</si>
  <si>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</si>
  <si>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</si>
  <si>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</si>
  <si>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</si>
  <si>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</si>
  <si>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</si>
  <si>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</si>
  <si>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</si>
  <si>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</si>
  <si>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</si>
  <si>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</si>
  <si>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</si>
  <si>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</si>
  <si>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</si>
  <si>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</si>
  <si>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</si>
  <si>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</si>
  <si>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</si>
  <si>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</si>
  <si>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</si>
  <si>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</si>
  <si>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</si>
  <si>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</si>
  <si>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</si>
  <si>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</si>
  <si>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</si>
  <si>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</si>
  <si>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</si>
  <si>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</si>
  <si>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</si>
  <si>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</si>
  <si>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</si>
  <si>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</si>
  <si>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</si>
  <si>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</si>
  <si>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</si>
  <si>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</si>
  <si>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</si>
  <si>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</si>
  <si>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</si>
  <si>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</si>
  <si>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</si>
  <si>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</si>
  <si>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</si>
  <si>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</si>
  <si>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</si>
  <si>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</si>
  <si>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</si>
  <si>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</si>
  <si>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</si>
  <si>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</si>
  <si>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</si>
  <si>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</si>
  <si>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</si>
  <si>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</si>
  <si>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</si>
  <si>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</si>
  <si>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</si>
  <si>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</si>
  <si>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</si>
  <si>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</si>
  <si>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</si>
  <si>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</si>
  <si>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</si>
  <si>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</si>
  <si>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</si>
  <si>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</si>
  <si>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</si>
  <si>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</si>
  <si>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</si>
  <si>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</si>
  <si>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</si>
  <si>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</si>
  <si>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</si>
  <si>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</si>
  <si>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</si>
  <si>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</si>
  <si>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</si>
  <si>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</si>
  <si>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</si>
  <si>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</si>
  <si>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</si>
  <si>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</si>
  <si>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</si>
  <si>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</si>
  <si>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</si>
  <si>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</si>
  <si>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</si>
  <si>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</si>
  <si>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</si>
  <si>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</si>
  <si>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</si>
  <si>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</si>
  <si>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</si>
  <si>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</si>
  <si>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</si>
  <si>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</si>
  <si>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</si>
  <si>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</si>
  <si>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</si>
  <si>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</si>
  <si>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</si>
  <si>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</si>
  <si>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</si>
  <si>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</si>
  <si>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</si>
  <si>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</si>
  <si>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</si>
  <si>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</si>
  <si>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</si>
  <si>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</si>
  <si>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</si>
  <si>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</si>
  <si>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</si>
  <si>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</si>
  <si>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</si>
  <si>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</si>
  <si>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</si>
  <si>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</si>
  <si>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</si>
  <si>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</si>
  <si>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</si>
  <si>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</si>
  <si>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</si>
  <si>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</si>
  <si>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</si>
  <si>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</si>
  <si>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</si>
  <si>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</si>
  <si>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</si>
  <si>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</si>
  <si>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</si>
  <si>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</si>
  <si>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</si>
  <si>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</si>
  <si>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</si>
  <si>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</si>
  <si>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</si>
  <si>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</si>
  <si>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</si>
  <si>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</si>
  <si>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</si>
  <si>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</si>
  <si>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</si>
  <si>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</si>
  <si>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</si>
  <si>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</si>
  <si>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</si>
  <si>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</si>
  <si>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</si>
  <si>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</si>
  <si>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</si>
  <si>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</si>
  <si>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</si>
  <si>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</si>
  <si>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</si>
  <si>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</si>
  <si>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</si>
  <si>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</si>
  <si>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</si>
  <si>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</si>
  <si>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</si>
  <si>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</si>
  <si>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</si>
  <si>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</si>
  <si>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</si>
  <si>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</si>
  <si>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</si>
  <si>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</si>
  <si>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</si>
  <si>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</si>
  <si>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</si>
  <si>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</si>
  <si>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</si>
  <si>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</si>
  <si>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</si>
  <si>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</si>
  <si>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</si>
  <si>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</si>
  <si>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</si>
  <si>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</si>
  <si>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</si>
  <si>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</si>
  <si>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</si>
  <si>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</si>
  <si>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</si>
  <si>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</si>
  <si>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</si>
  <si>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</si>
  <si>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</si>
  <si>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</si>
  <si>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</si>
  <si>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</si>
  <si>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</si>
  <si>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</si>
  <si>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</si>
  <si>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</si>
  <si>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</si>
  <si>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</si>
  <si>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</si>
  <si>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</si>
  <si>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</si>
  <si>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</si>
  <si>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</si>
  <si>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</si>
  <si>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</si>
  <si>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</si>
  <si>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</si>
  <si>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</si>
  <si>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</si>
  <si>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</si>
  <si>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</si>
  <si>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</si>
  <si>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</si>
  <si>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</si>
  <si>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</si>
  <si>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</si>
  <si>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</si>
  <si>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</si>
  <si>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</si>
  <si>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</si>
  <si>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</si>
  <si>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</si>
  <si>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</si>
  <si>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</si>
  <si>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</si>
  <si>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</si>
  <si>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</si>
  <si>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</si>
  <si>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</si>
  <si>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</si>
  <si>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</si>
  <si>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</si>
  <si>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</si>
  <si>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</si>
  <si>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</si>
  <si>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</si>
  <si>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</si>
  <si>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</si>
  <si>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</si>
  <si>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</si>
  <si>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</si>
  <si>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</si>
  <si>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</si>
  <si>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</si>
  <si>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</si>
  <si>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</si>
  <si>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</si>
  <si>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</si>
  <si>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</si>
  <si>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</si>
  <si>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</si>
  <si>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</si>
  <si>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</si>
  <si>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</si>
  <si>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</si>
  <si>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</si>
  <si>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</si>
  <si>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</si>
  <si>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</si>
  <si>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</si>
  <si>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</si>
  <si>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</si>
  <si>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</si>
  <si>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</si>
  <si>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</si>
  <si>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</si>
  <si>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</si>
  <si>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</si>
  <si>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</si>
  <si>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</si>
  <si>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</si>
  <si>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</si>
  <si>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</si>
  <si>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</si>
  <si>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</si>
  <si>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</si>
  <si>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</si>
  <si>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</si>
  <si>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</si>
  <si>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</si>
  <si>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</si>
  <si>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</si>
  <si>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</si>
  <si>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</si>
  <si>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</si>
  <si>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</si>
  <si>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</si>
  <si>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</si>
  <si>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</si>
  <si>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</si>
  <si>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</si>
  <si>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</si>
  <si>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</si>
  <si>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</si>
  <si>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</si>
  <si>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</si>
  <si>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</si>
  <si>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</si>
  <si>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</si>
  <si>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</si>
  <si>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</si>
  <si>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</si>
  <si>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</si>
  <si>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</si>
  <si>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</si>
  <si>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</si>
  <si>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</si>
  <si>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</si>
  <si>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</si>
  <si>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</si>
  <si>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</si>
  <si>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</si>
  <si>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</si>
  <si>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</si>
  <si>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</si>
  <si>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</si>
  <si>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</si>
  <si>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</si>
  <si>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</si>
  <si>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</si>
  <si>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</si>
  <si>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</si>
  <si>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</si>
  <si>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</si>
  <si>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</si>
  <si>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</si>
  <si>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</si>
  <si>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</si>
  <si>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</si>
  <si>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</si>
  <si>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</si>
  <si>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</si>
  <si>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</si>
  <si>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</si>
  <si>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</si>
  <si>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</si>
  <si>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</si>
  <si>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</si>
  <si>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</si>
  <si>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</si>
  <si>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</si>
  <si>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</si>
  <si>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</si>
  <si>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</si>
  <si>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</si>
  <si>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</si>
  <si>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</si>
  <si>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</si>
  <si>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</si>
  <si>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</si>
  <si>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</si>
  <si>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</si>
  <si>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</si>
  <si>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</si>
  <si>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</si>
  <si>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</si>
  <si>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</si>
  <si>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</si>
  <si>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</si>
  <si>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</si>
  <si>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</si>
  <si>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</si>
  <si>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</si>
  <si>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</si>
  <si>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</si>
  <si>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</si>
  <si>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</si>
  <si>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</si>
  <si>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</si>
  <si>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</si>
  <si>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</si>
  <si>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</si>
  <si>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</si>
  <si>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</si>
  <si>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</si>
  <si>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</si>
  <si>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</si>
  <si>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</si>
  <si>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</si>
  <si>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</si>
  <si>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</si>
  <si>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</si>
  <si>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</si>
  <si>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</si>
  <si>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</si>
  <si>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</si>
  <si>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</si>
  <si>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</si>
  <si>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</si>
  <si>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</si>
  <si>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</si>
  <si>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</si>
  <si>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</si>
  <si>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</si>
  <si>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</si>
  <si>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</si>
  <si>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</si>
  <si>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</si>
  <si>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</si>
  <si>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</si>
  <si>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</si>
  <si>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</si>
  <si>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</si>
  <si>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</si>
  <si>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</si>
  <si>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</si>
  <si>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</si>
  <si>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</si>
  <si>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</si>
  <si>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</si>
  <si>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</si>
  <si>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</si>
  <si>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</si>
  <si>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</si>
  <si>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</si>
  <si>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</si>
  <si>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</si>
  <si>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</si>
  <si>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</si>
  <si>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</si>
  <si>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</si>
  <si>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</si>
  <si>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</si>
  <si>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</si>
  <si>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</si>
  <si>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</si>
  <si>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</si>
  <si>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</si>
  <si>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</si>
  <si>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</si>
  <si>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</si>
  <si>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</si>
  <si>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</si>
  <si>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</si>
  <si>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</si>
  <si>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</si>
  <si>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</si>
  <si>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</si>
  <si>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</si>
  <si>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</si>
  <si>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</si>
  <si>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</si>
  <si>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</si>
  <si>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</si>
  <si>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</si>
  <si>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</si>
  <si>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</si>
  <si>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</si>
  <si>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</si>
  <si>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</si>
  <si>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</si>
  <si>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</si>
  <si>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</si>
  <si>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</si>
  <si>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</si>
  <si>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</si>
  <si>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</si>
  <si>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</si>
  <si>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</si>
  <si>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</si>
  <si>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</si>
  <si>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</si>
  <si>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</si>
  <si>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</si>
  <si>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</si>
  <si>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</si>
  <si>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</si>
  <si>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</si>
  <si>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</si>
  <si>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</si>
  <si>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</si>
  <si>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</si>
  <si>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</si>
  <si>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</si>
  <si>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</si>
  <si>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</si>
  <si>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</si>
  <si>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</si>
  <si>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</si>
  <si>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</si>
  <si>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</si>
  <si>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</si>
  <si>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</si>
  <si>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</si>
  <si>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</si>
  <si>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</si>
  <si>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</si>
  <si>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</si>
  <si>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</si>
  <si>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</si>
  <si>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</si>
  <si>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</si>
  <si>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</si>
  <si>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</si>
  <si>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</si>
  <si>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</si>
  <si>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</si>
  <si>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</si>
  <si>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</si>
  <si>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</si>
  <si>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</si>
  <si>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</si>
  <si>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</si>
  <si>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</si>
  <si>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</si>
  <si>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</si>
  <si>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</si>
  <si>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</si>
  <si>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</si>
  <si>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</si>
  <si>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</si>
  <si>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</si>
  <si>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</si>
  <si>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</si>
  <si>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</si>
  <si>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</si>
  <si>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</si>
  <si>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</si>
  <si>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</si>
  <si>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</si>
  <si>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</si>
  <si>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</si>
  <si>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</si>
  <si>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</si>
  <si>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</si>
  <si>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</si>
  <si>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</si>
  <si>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</si>
  <si>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</si>
  <si>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</si>
  <si>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</si>
  <si>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</si>
  <si>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</si>
  <si>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</si>
  <si>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</si>
  <si>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</si>
  <si>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</si>
  <si>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</si>
  <si>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</si>
  <si>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</si>
  <si>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</si>
  <si>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</si>
  <si>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</si>
  <si>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</si>
  <si>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</si>
  <si>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</si>
  <si>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</si>
  <si>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</si>
  <si>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</si>
  <si>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</si>
  <si>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</si>
  <si>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</si>
  <si>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</si>
  <si>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</si>
  <si>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</si>
  <si>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</si>
  <si>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</si>
  <si>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</si>
  <si>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</si>
  <si>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</si>
  <si>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</si>
  <si>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</si>
  <si>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</si>
  <si>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</si>
  <si>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</si>
  <si>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</si>
  <si>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</si>
  <si>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</si>
  <si>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</si>
  <si>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</si>
  <si>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</si>
  <si>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</si>
  <si>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</si>
  <si>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</si>
  <si>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</si>
  <si>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</si>
  <si>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</si>
  <si>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</si>
  <si>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</si>
  <si>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</si>
  <si>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</si>
  <si>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</si>
  <si>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</si>
  <si>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</si>
  <si>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</si>
  <si>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</si>
  <si>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</si>
  <si>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</si>
  <si>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</si>
  <si>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</si>
  <si>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</si>
  <si>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</si>
  <si>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</si>
  <si>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</si>
  <si>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</si>
  <si>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</si>
  <si>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</si>
  <si>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</si>
  <si>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</si>
  <si>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</si>
  <si>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</si>
  <si>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</si>
  <si>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</si>
  <si>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</si>
  <si>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</si>
  <si>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</si>
  <si>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</si>
  <si>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</si>
  <si>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</si>
  <si>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</si>
  <si>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</si>
  <si>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</si>
  <si>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</si>
  <si>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</si>
  <si>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</si>
  <si>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</si>
  <si>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</si>
  <si>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</si>
  <si>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</si>
  <si>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</si>
  <si>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</si>
  <si>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</si>
  <si>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</si>
  <si>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</si>
  <si>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</si>
  <si>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</si>
  <si>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</si>
  <si>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</si>
  <si>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</si>
  <si>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</si>
  <si>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</si>
  <si>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</si>
  <si>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</si>
  <si>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</si>
  <si>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</si>
  <si>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</si>
  <si>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</si>
  <si>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</si>
  <si>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</si>
  <si>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</si>
  <si>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</si>
  <si>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</si>
  <si>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</si>
  <si>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</si>
  <si>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</si>
  <si>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</si>
  <si>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</si>
  <si>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</si>
  <si>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</si>
  <si>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</si>
  <si>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</si>
  <si>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</si>
  <si>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</si>
  <si>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</si>
  <si>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</si>
  <si>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</si>
  <si>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</si>
  <si>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</si>
  <si>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</si>
  <si>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</si>
  <si>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</si>
  <si>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</si>
  <si>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</si>
  <si>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</si>
  <si>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</si>
  <si>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</si>
  <si>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</si>
  <si>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</si>
  <si>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</si>
  <si>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</si>
  <si>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</si>
  <si>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</si>
  <si>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</si>
  <si>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</si>
  <si>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</si>
  <si>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</si>
  <si>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</si>
  <si>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</si>
  <si>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</si>
  <si>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</si>
  <si>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</si>
  <si>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</si>
  <si>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</si>
  <si>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</si>
  <si>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</si>
  <si>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</si>
  <si>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</si>
  <si>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</si>
  <si>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</si>
  <si>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</si>
  <si>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</si>
  <si>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</si>
  <si>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</si>
  <si>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</si>
  <si>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</si>
  <si>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</si>
  <si>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</si>
  <si>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</si>
  <si>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</si>
  <si>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</si>
  <si>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</si>
  <si>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</si>
  <si>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</si>
  <si>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</si>
  <si>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</si>
  <si>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</si>
  <si>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</si>
  <si>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</si>
  <si>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</si>
  <si>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</si>
  <si>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</si>
  <si>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</si>
  <si>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</si>
  <si>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</si>
  <si>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</si>
  <si>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</si>
  <si>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</si>
  <si>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</si>
  <si>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</si>
  <si>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</si>
  <si>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</si>
  <si>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</si>
  <si>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</si>
  <si>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</si>
  <si>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</si>
  <si>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</si>
  <si>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</si>
  <si>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</si>
  <si>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</si>
  <si>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</si>
  <si>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</si>
  <si>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</si>
  <si>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</si>
  <si>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</si>
  <si>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</si>
  <si>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</si>
  <si>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</si>
  <si>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</si>
  <si>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</si>
  <si>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</si>
  <si>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</si>
  <si>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</si>
  <si>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</si>
  <si>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</si>
  <si>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</si>
  <si>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</si>
  <si>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</si>
  <si>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</si>
  <si>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</si>
  <si>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</si>
  <si>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</si>
  <si>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</si>
  <si>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</si>
  <si>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</si>
  <si>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</si>
  <si>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</si>
  <si>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</si>
  <si>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</si>
  <si>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</si>
  <si>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</si>
  <si>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</si>
  <si>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</si>
  <si>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</si>
  <si>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</si>
  <si>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</si>
  <si>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</si>
  <si>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</si>
  <si>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</si>
  <si>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</si>
  <si>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</si>
  <si>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</si>
  <si>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</si>
  <si>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</si>
  <si>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</si>
  <si>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</si>
  <si>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</si>
  <si>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</si>
  <si>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</si>
  <si>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</si>
  <si>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</si>
  <si>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</si>
  <si>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</si>
  <si>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</si>
  <si>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</si>
  <si>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</si>
  <si>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</si>
  <si>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</si>
  <si>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</si>
  <si>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</si>
  <si>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</si>
  <si>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</si>
  <si>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</si>
  <si>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</si>
  <si>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</si>
  <si>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</si>
  <si>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</si>
  <si>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</si>
  <si>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</si>
  <si>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</si>
  <si>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</si>
  <si>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</si>
  <si>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</si>
  <si>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</si>
  <si>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</si>
  <si>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</si>
  <si>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</si>
  <si>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</si>
  <si>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</si>
  <si>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</si>
  <si>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</si>
  <si>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</si>
  <si>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</si>
  <si>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</si>
  <si>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</si>
  <si>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</si>
  <si>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</si>
  <si>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</si>
  <si>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</si>
  <si>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</si>
  <si>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</si>
  <si>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</si>
  <si>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</si>
  <si>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</si>
  <si>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</si>
  <si>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</si>
  <si>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</si>
  <si>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</si>
  <si>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</si>
  <si>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</si>
  <si>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</si>
  <si>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</si>
  <si>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</si>
  <si>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</si>
  <si>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</si>
  <si>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</si>
  <si>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</si>
  <si>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</si>
  <si>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</si>
  <si>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</si>
  <si>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</si>
  <si>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</si>
  <si>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</si>
  <si>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</si>
  <si>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</si>
  <si>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</si>
  <si>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</si>
  <si>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</si>
  <si>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</si>
  <si>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</si>
  <si>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</si>
  <si>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</si>
  <si>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</si>
  <si>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</si>
  <si>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</si>
  <si>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</si>
  <si>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</si>
  <si>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</si>
  <si>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</si>
  <si>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</si>
  <si>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</si>
  <si>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</si>
  <si>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</si>
  <si>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</si>
  <si>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</si>
  <si>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</si>
  <si>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</si>
  <si>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</si>
  <si>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</si>
  <si>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</si>
  <si>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</si>
  <si>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</si>
  <si>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</si>
  <si>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</si>
  <si>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</si>
  <si>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</si>
  <si>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</si>
  <si>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</si>
  <si>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</si>
  <si>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</si>
  <si>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</si>
  <si>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</si>
  <si>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</si>
  <si>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</si>
  <si>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</si>
  <si>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</si>
  <si>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</si>
  <si>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</si>
  <si>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</si>
  <si>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</si>
  <si>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</si>
  <si>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</si>
  <si>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</si>
  <si>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</si>
  <si>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</si>
  <si>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</si>
  <si>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</si>
  <si>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</si>
  <si>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</si>
  <si>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</si>
  <si>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</si>
  <si>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</si>
  <si>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</si>
  <si>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</si>
  <si>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</si>
  <si>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</si>
  <si>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</si>
  <si>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</si>
  <si>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</si>
  <si>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</si>
  <si>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</si>
  <si>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</si>
  <si>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</si>
  <si>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</si>
  <si>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</si>
  <si>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</si>
  <si>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</si>
  <si>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</si>
  <si>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</si>
  <si>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</si>
  <si>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</si>
  <si>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</si>
  <si>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</si>
  <si>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</si>
  <si>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</si>
  <si>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</si>
  <si>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</si>
  <si>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</si>
  <si>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</si>
  <si>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</si>
  <si>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</si>
  <si>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</si>
  <si>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</si>
  <si>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</si>
  <si>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</si>
  <si>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</si>
  <si>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</si>
  <si>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</si>
  <si>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</si>
  <si>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</si>
  <si>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</si>
  <si>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</si>
  <si>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</si>
  <si>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</si>
  <si>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</si>
  <si>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</si>
  <si>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</si>
  <si>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</si>
  <si>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</si>
  <si>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</si>
  <si>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</si>
  <si>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</si>
  <si>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</si>
  <si>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</si>
  <si>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</si>
  <si>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</si>
  <si>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</si>
  <si>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</si>
  <si>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</si>
  <si>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</si>
  <si>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</si>
  <si>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</si>
  <si>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</si>
  <si>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</si>
  <si>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</si>
  <si>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</si>
  <si>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</si>
  <si>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</si>
  <si>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</si>
  <si>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</si>
  <si>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</si>
  <si>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</si>
  <si>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</si>
  <si>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</si>
  <si>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</si>
  <si>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</si>
  <si>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</si>
  <si>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</si>
  <si>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</si>
  <si>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</si>
  <si>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</si>
  <si>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</si>
  <si>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</si>
  <si>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</si>
  <si>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</si>
  <si>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</si>
  <si>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</si>
  <si>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</si>
  <si>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</si>
  <si>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</si>
  <si>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</si>
  <si>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</si>
  <si>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</si>
  <si>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</si>
  <si>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</si>
  <si>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</si>
  <si>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</si>
  <si>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</si>
  <si>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</si>
  <si>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</si>
  <si>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</si>
  <si>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</si>
  <si>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</si>
  <si>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</si>
  <si>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</si>
  <si>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</si>
  <si>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</si>
  <si>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</si>
  <si>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</si>
  <si>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</si>
  <si>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</si>
  <si>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</si>
  <si>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</si>
  <si>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</si>
  <si>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</si>
  <si>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</si>
  <si>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</si>
  <si>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</si>
  <si>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</si>
  <si>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</si>
  <si>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</si>
  <si>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</si>
  <si>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</si>
  <si>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</si>
  <si>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</si>
  <si>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</si>
  <si>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</si>
  <si>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</si>
  <si>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</si>
  <si>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</si>
  <si>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</si>
  <si>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</si>
  <si>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</si>
  <si>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</si>
  <si>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</si>
  <si>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</si>
  <si>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</si>
  <si>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</si>
  <si>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</si>
  <si>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</si>
  <si>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</si>
  <si>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</si>
  <si>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</si>
  <si>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</si>
  <si>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</si>
  <si>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</si>
  <si>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</si>
  <si>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</si>
  <si>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</si>
  <si>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</si>
  <si>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</si>
  <si>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</si>
  <si>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</si>
  <si>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</si>
  <si>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</si>
  <si>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</si>
  <si>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</si>
  <si>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</si>
  <si>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</si>
  <si>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</si>
  <si>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</si>
  <si>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</si>
  <si>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</si>
  <si>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</si>
  <si>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</si>
  <si>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</si>
  <si>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</si>
  <si>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</si>
  <si>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</si>
  <si>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</si>
  <si>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</si>
  <si>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</si>
  <si>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</si>
  <si>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</si>
  <si>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</si>
  <si>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</si>
  <si>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</si>
  <si>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</si>
  <si>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</si>
  <si>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</si>
  <si>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</si>
  <si>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</si>
  <si>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</si>
  <si>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</si>
  <si>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</si>
  <si>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</si>
  <si>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</si>
  <si>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</si>
  <si>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</si>
  <si>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</si>
  <si>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</si>
  <si>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</si>
  <si>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</si>
  <si>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</si>
  <si>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</si>
  <si>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</si>
  <si>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</si>
  <si>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</si>
  <si>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</si>
  <si>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</si>
  <si>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</si>
  <si>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</si>
  <si>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</si>
  <si>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</si>
  <si>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</si>
  <si>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</si>
  <si>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</si>
  <si>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</si>
  <si>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</si>
  <si>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</si>
  <si>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</si>
  <si>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</si>
  <si>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</si>
  <si>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</si>
  <si>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</si>
  <si>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</si>
  <si>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</si>
  <si>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</si>
  <si>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</si>
  <si>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</si>
  <si>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</si>
  <si>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</si>
  <si>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</si>
  <si>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</si>
  <si>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</si>
  <si>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</si>
  <si>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</si>
  <si>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</si>
  <si>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</si>
  <si>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</si>
  <si>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</si>
  <si>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</si>
  <si>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</si>
  <si>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</si>
  <si>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</si>
  <si>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</si>
  <si>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</si>
  <si>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</si>
  <si>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</si>
  <si>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</si>
  <si>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</si>
  <si>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</si>
  <si>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</si>
  <si>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</si>
  <si>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</si>
  <si>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</si>
  <si>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</si>
  <si>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</si>
  <si>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</si>
  <si>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</si>
  <si>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</si>
  <si>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</si>
  <si>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</si>
  <si>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</si>
  <si>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</si>
  <si>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</si>
  <si>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</si>
  <si>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</si>
  <si>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</si>
  <si>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</si>
  <si>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</si>
  <si>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</si>
  <si>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</si>
  <si>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</si>
  <si>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</si>
  <si>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</si>
  <si>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</si>
  <si>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</si>
  <si>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</si>
  <si>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</si>
  <si>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</si>
  <si>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</si>
  <si>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</si>
  <si>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</si>
  <si>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</si>
  <si>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</si>
  <si>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</si>
  <si>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</si>
  <si>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</si>
  <si>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</si>
  <si>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</si>
  <si>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</si>
  <si>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</si>
  <si>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</si>
  <si>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</si>
  <si>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</si>
  <si>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</si>
  <si>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</si>
  <si>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</si>
  <si>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</si>
  <si>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</si>
  <si>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</si>
  <si>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</si>
  <si>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</si>
  <si>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</si>
  <si>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</si>
  <si>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</si>
  <si>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</si>
  <si>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</si>
  <si>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</si>
  <si>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</si>
  <si>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</si>
  <si>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</si>
  <si>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</si>
  <si>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</si>
  <si>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</si>
  <si>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</si>
  <si>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</si>
  <si>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</si>
  <si>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</si>
  <si>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</si>
  <si>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</si>
  <si>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</si>
  <si>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</si>
  <si>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</si>
  <si>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</si>
  <si>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</si>
  <si>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</si>
  <si>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</si>
  <si>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</si>
  <si>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</si>
  <si>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</si>
  <si>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</si>
  <si>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</si>
  <si>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</si>
  <si>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</si>
  <si>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</si>
  <si>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</si>
  <si>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</si>
  <si>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</si>
  <si>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</si>
  <si>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</si>
  <si>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</si>
  <si>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</si>
  <si>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</si>
  <si>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</si>
  <si>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</si>
  <si>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</si>
  <si>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</si>
  <si>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</si>
  <si>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</si>
  <si>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</si>
  <si>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</si>
  <si>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</si>
  <si>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</si>
  <si>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</si>
  <si>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</si>
  <si>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</si>
  <si>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</si>
  <si>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</si>
  <si>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</si>
  <si>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</si>
  <si>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</si>
  <si>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</si>
  <si>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</si>
  <si>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</si>
  <si>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</si>
  <si>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</si>
  <si>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</si>
  <si>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</si>
  <si>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</si>
  <si>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</si>
  <si>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</si>
  <si>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</si>
  <si>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</si>
  <si>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</si>
  <si>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</si>
  <si>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</si>
  <si>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</si>
  <si>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</si>
  <si>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</si>
  <si>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</si>
  <si>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</si>
  <si>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</si>
  <si>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</si>
  <si>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</si>
  <si>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</si>
  <si>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</si>
  <si>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</si>
  <si>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</si>
  <si>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</si>
  <si>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</si>
  <si>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</si>
  <si>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</si>
  <si>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</si>
  <si>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</si>
  <si>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</si>
  <si>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</si>
  <si>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</si>
  <si>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</si>
  <si>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</si>
  <si>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</si>
  <si>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</si>
  <si>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</si>
  <si>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</si>
  <si>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</si>
  <si>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</si>
  <si>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</si>
  <si>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</si>
  <si>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</si>
  <si>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</si>
  <si>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</si>
  <si>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</si>
  <si>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</si>
  <si>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</si>
  <si>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</si>
  <si>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</si>
  <si>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</si>
  <si>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</si>
  <si>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</si>
  <si>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</si>
  <si>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</si>
  <si>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</si>
  <si>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</si>
  <si>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</si>
  <si>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</si>
  <si>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</si>
  <si>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</si>
  <si>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</si>
  <si>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</si>
  <si>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</si>
  <si>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</si>
  <si>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</si>
  <si>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</si>
  <si>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</si>
  <si>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</si>
  <si>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</si>
  <si>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</si>
  <si>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</si>
  <si>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</si>
  <si>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</si>
  <si>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</si>
  <si>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</si>
  <si>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</si>
  <si>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</si>
  <si>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</si>
  <si>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</si>
  <si>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</si>
  <si>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</si>
  <si>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</si>
  <si>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</si>
  <si>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</si>
  <si>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</si>
  <si>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</si>
  <si>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</si>
  <si>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</si>
  <si>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</si>
  <si>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</si>
  <si>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</si>
  <si>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</si>
  <si>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</si>
  <si>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</si>
  <si>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</si>
  <si>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</si>
  <si>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</si>
  <si>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</si>
  <si>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</si>
  <si>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</si>
  <si>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</si>
  <si>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</si>
  <si>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</si>
  <si>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</si>
  <si>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</si>
  <si>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</si>
  <si>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</si>
  <si>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</si>
  <si>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</si>
  <si>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</si>
  <si>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</si>
  <si>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</si>
  <si>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</si>
  <si>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</si>
  <si>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</si>
  <si>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</si>
  <si>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</si>
  <si>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</si>
  <si>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</si>
  <si>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</si>
  <si>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</si>
  <si>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</si>
  <si>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</si>
  <si>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</si>
  <si>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</si>
  <si>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</si>
  <si>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</si>
  <si>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</si>
  <si>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</si>
  <si>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</si>
  <si>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</si>
  <si>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</si>
  <si>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</si>
  <si>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</si>
  <si>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</si>
  <si>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</si>
  <si>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</si>
  <si>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</si>
  <si>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</si>
  <si>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</si>
  <si>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</si>
  <si>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</si>
  <si>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</si>
  <si>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</si>
  <si>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</si>
  <si>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</si>
  <si>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</si>
  <si>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</si>
  <si>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</si>
  <si>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</si>
  <si>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</si>
  <si>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</si>
  <si>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</si>
  <si>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</si>
  <si>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</si>
  <si>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</si>
  <si>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</si>
  <si>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</si>
  <si>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</si>
  <si>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</si>
  <si>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</si>
  <si>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</si>
  <si>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</si>
  <si>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</si>
  <si>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</si>
  <si>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</si>
  <si>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</si>
  <si>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</si>
  <si>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</si>
  <si>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</si>
  <si>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</si>
  <si>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</si>
  <si>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</si>
  <si>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</si>
  <si>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</si>
  <si>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</si>
  <si>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</si>
  <si>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</si>
  <si>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</si>
  <si>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</si>
  <si>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</si>
  <si>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</si>
  <si>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</si>
  <si>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</si>
  <si>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</si>
  <si>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</si>
  <si>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</si>
  <si>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</si>
  <si>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</si>
  <si>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</si>
  <si>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</si>
  <si>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</si>
  <si>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</si>
  <si>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</si>
  <si>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</si>
  <si>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</si>
  <si>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</si>
  <si>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</si>
  <si>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</si>
  <si>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</si>
  <si>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</si>
  <si>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</si>
  <si>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</si>
  <si>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</si>
  <si>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</si>
  <si>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</si>
  <si>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</si>
  <si>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</si>
  <si>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</si>
  <si>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</si>
  <si>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</si>
  <si>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</si>
  <si>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</si>
  <si>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</si>
  <si>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</si>
  <si>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</si>
  <si>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</si>
  <si>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</si>
  <si>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</si>
  <si>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</si>
  <si>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</si>
  <si>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</si>
  <si>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</si>
  <si>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</si>
  <si>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</si>
  <si>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</si>
  <si>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</si>
  <si>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</si>
  <si>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</si>
  <si>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</si>
  <si>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</si>
  <si>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</si>
  <si>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</si>
  <si>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</si>
  <si>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</si>
  <si>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</si>
  <si>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</si>
  <si>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</si>
  <si>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</si>
  <si>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</si>
  <si>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</si>
  <si>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</si>
  <si>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</si>
  <si>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</si>
  <si>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</si>
  <si>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</si>
  <si>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</si>
  <si>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</si>
  <si>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</si>
  <si>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</si>
  <si>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</si>
  <si>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</si>
  <si>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</si>
  <si>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</si>
  <si>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</si>
  <si>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</si>
  <si>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</si>
  <si>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</si>
  <si>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</si>
  <si>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</si>
  <si>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</si>
  <si>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</si>
  <si>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</si>
  <si>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</si>
  <si>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</si>
  <si>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</si>
  <si>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</si>
  <si>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</si>
  <si>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</si>
  <si>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</si>
  <si>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</si>
  <si>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</si>
  <si>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</si>
  <si>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</si>
  <si>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</si>
  <si>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</si>
  <si>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</si>
  <si>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</si>
  <si>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</si>
  <si>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</si>
  <si>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</si>
  <si>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</si>
  <si>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</si>
  <si>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</si>
  <si>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</si>
  <si>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</si>
  <si>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</si>
  <si>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</si>
  <si>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</si>
  <si>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</si>
  <si>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</si>
  <si>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</si>
  <si>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</si>
  <si>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</si>
  <si>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</si>
  <si>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</si>
  <si>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</si>
  <si>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</si>
  <si>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</si>
  <si>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</si>
  <si>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</si>
  <si>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</si>
  <si>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</si>
  <si>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</si>
  <si>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</si>
  <si>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</si>
  <si>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</si>
  <si>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</si>
  <si>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</si>
  <si>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</si>
  <si>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</si>
  <si>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</si>
  <si>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</si>
  <si>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</si>
  <si>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</si>
  <si>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</si>
  <si>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</si>
  <si>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</si>
  <si>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</si>
  <si>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</si>
  <si>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</si>
  <si>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</si>
  <si>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</si>
  <si>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</si>
  <si>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</si>
  <si>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</si>
  <si>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</si>
  <si>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</si>
  <si>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</si>
  <si>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</si>
  <si>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</si>
  <si>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</si>
  <si>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</si>
  <si>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</si>
  <si>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</si>
  <si>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</si>
  <si>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</si>
  <si>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</si>
  <si>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</si>
  <si>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</si>
  <si>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</si>
  <si>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</si>
  <si>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</si>
  <si>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</si>
  <si>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</si>
  <si>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</si>
  <si>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</si>
  <si>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</si>
  <si>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</si>
  <si>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</si>
  <si>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</si>
  <si>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</si>
  <si>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</si>
  <si>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</si>
  <si>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</si>
  <si>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</si>
  <si>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</si>
  <si>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</si>
  <si>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</si>
  <si>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</si>
  <si>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</si>
  <si>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</si>
  <si>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</si>
  <si>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</si>
  <si>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</si>
  <si>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</si>
  <si>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</si>
  <si>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</si>
  <si>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</si>
  <si>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</si>
  <si>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</si>
  <si>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</si>
  <si>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</si>
  <si>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</si>
  <si>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</si>
  <si>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</si>
  <si>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</si>
  <si>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</si>
  <si>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</si>
  <si>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</si>
  <si>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</si>
  <si>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</si>
  <si>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</si>
  <si>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</si>
  <si>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</si>
  <si>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</si>
  <si>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</si>
  <si>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</si>
  <si>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</si>
  <si>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</si>
  <si>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</si>
  <si>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</si>
  <si>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</si>
  <si>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</si>
  <si>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</si>
  <si>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</si>
  <si>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</si>
  <si>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</si>
  <si>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</si>
  <si>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</si>
  <si>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</si>
  <si>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</si>
  <si>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</si>
  <si>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</si>
  <si>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</si>
  <si>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</si>
  <si>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</si>
  <si>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</si>
  <si>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</si>
  <si>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</si>
  <si>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</si>
  <si>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</si>
  <si>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</si>
  <si>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</si>
  <si>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</si>
  <si>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</si>
  <si>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</si>
  <si>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</si>
  <si>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</si>
  <si>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</si>
  <si>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</si>
  <si>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</si>
  <si>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</si>
  <si>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</si>
  <si>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</si>
  <si>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</si>
  <si>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</si>
  <si>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</si>
  <si>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</si>
  <si>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</si>
  <si>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</si>
  <si>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</si>
  <si>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</si>
  <si>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</si>
  <si>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</si>
  <si>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</si>
  <si>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</si>
  <si>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</si>
  <si>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</si>
  <si>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</si>
  <si>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</si>
  <si>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</si>
  <si>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</si>
  <si>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</si>
  <si>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</si>
  <si>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</si>
  <si>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</si>
  <si>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</si>
  <si>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</si>
  <si>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</si>
  <si>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</si>
  <si>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</si>
  <si>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</si>
  <si>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</si>
  <si>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</si>
  <si>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</si>
  <si>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</si>
  <si>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</si>
  <si>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</si>
  <si>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</si>
  <si>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</si>
  <si>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</si>
  <si>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</si>
  <si>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</si>
  <si>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</si>
  <si>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</si>
  <si>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</si>
  <si>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</si>
  <si>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</si>
  <si>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</si>
  <si>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</si>
  <si>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</si>
  <si>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</si>
  <si>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</si>
  <si>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</si>
  <si>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</si>
  <si>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</si>
  <si>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</si>
  <si>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</si>
  <si>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</si>
  <si>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</si>
  <si>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</si>
  <si>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</si>
  <si>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</si>
  <si>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</si>
  <si>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</si>
  <si>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</si>
  <si>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</si>
  <si>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</si>
  <si>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</si>
  <si>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</si>
  <si>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</si>
  <si>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</si>
  <si>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</si>
  <si>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</si>
  <si>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</si>
  <si>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</si>
  <si>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</si>
  <si>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</si>
  <si>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</si>
  <si>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</si>
  <si>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</si>
  <si>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</si>
  <si>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</si>
  <si>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</si>
  <si>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</si>
  <si>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</si>
  <si>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</si>
  <si>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</si>
  <si>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</si>
  <si>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</si>
  <si>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</si>
  <si>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</si>
  <si>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</si>
  <si>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</si>
  <si>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</si>
  <si>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</si>
  <si>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</si>
  <si>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</si>
  <si>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</si>
  <si>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</si>
  <si>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</si>
  <si>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</si>
  <si>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</si>
  <si>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</si>
  <si>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</si>
  <si>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</si>
  <si>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</si>
  <si>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</si>
  <si>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</si>
  <si>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</si>
  <si>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</si>
  <si>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</si>
  <si>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</si>
  <si>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</si>
  <si>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</si>
  <si>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</si>
  <si>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</si>
  <si>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</si>
  <si>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</si>
  <si>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</si>
  <si>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</si>
  <si>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</si>
  <si>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</si>
  <si>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</si>
  <si>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</si>
  <si>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</si>
  <si>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</si>
  <si>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</si>
  <si>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</si>
  <si>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</si>
  <si>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</si>
  <si>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</si>
  <si>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</si>
  <si>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</si>
  <si>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</si>
  <si>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</si>
  <si>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</si>
  <si>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</si>
  <si>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</si>
  <si>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</si>
  <si>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</si>
  <si>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</si>
  <si>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</si>
  <si>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</si>
  <si>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</si>
  <si>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</si>
  <si>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</si>
  <si>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</si>
  <si>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</si>
  <si>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</si>
  <si>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</si>
  <si>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</si>
  <si>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</si>
  <si>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</si>
  <si>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</si>
  <si>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</si>
  <si>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</si>
  <si>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</si>
  <si>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</si>
  <si>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</si>
  <si>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</si>
  <si>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</si>
  <si>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</si>
  <si>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</si>
  <si>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</si>
  <si>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</si>
  <si>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</si>
  <si>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</si>
  <si>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</si>
  <si>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</si>
  <si>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</si>
  <si>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</si>
  <si>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</si>
  <si>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</si>
  <si>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</si>
  <si>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</si>
  <si>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</si>
  <si>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</si>
  <si>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</si>
  <si>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</si>
  <si>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</si>
  <si>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</si>
  <si>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</si>
  <si>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</si>
  <si>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</si>
  <si>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</si>
  <si>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</si>
  <si>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</si>
  <si>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</si>
  <si>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</si>
  <si>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</si>
  <si>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</si>
  <si>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</si>
  <si>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</si>
  <si>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</si>
  <si>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</si>
  <si>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</si>
  <si>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</si>
  <si>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</si>
  <si>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</si>
  <si>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</si>
  <si>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</si>
  <si>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</si>
  <si>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</si>
  <si>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</si>
  <si>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</si>
  <si>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</si>
  <si>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</si>
  <si>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</si>
  <si>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</si>
  <si>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</si>
  <si>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</si>
  <si>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</si>
  <si>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</si>
  <si>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</si>
  <si>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</si>
  <si>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</si>
  <si>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</si>
  <si>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</si>
  <si>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</si>
  <si>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</si>
  <si>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</si>
  <si>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</si>
  <si>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</si>
  <si>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</si>
  <si>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</si>
  <si>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</si>
  <si>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</si>
  <si>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</si>
  <si>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</si>
  <si>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</si>
  <si>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</si>
  <si>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</si>
  <si>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</si>
  <si>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</si>
  <si>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</si>
  <si>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</si>
  <si>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</si>
  <si>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</si>
  <si>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</si>
  <si>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</si>
  <si>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</si>
  <si>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</si>
  <si>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</si>
  <si>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</si>
  <si>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</si>
  <si>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</si>
  <si>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</si>
  <si>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</si>
  <si>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</si>
  <si>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</si>
  <si>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</si>
  <si>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</si>
  <si>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</si>
  <si>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</si>
  <si>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</si>
  <si>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</si>
  <si>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</si>
  <si>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</si>
  <si>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</si>
  <si>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</si>
  <si>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</si>
  <si>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</si>
  <si>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</si>
  <si>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</si>
  <si>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</si>
  <si>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</si>
  <si>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</si>
  <si>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</si>
  <si>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</si>
  <si>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</si>
  <si>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</si>
  <si>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</si>
  <si>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</si>
  <si>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</si>
  <si>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</si>
  <si>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</si>
  <si>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</si>
  <si>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</si>
  <si>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</si>
  <si>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</si>
  <si>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</si>
  <si>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</si>
  <si>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</si>
  <si>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</si>
  <si>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</si>
  <si>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</si>
  <si>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</si>
  <si>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</si>
  <si>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</si>
  <si>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</si>
  <si>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</si>
  <si>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</si>
  <si>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</si>
  <si>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</si>
  <si>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</si>
  <si>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</si>
  <si>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</si>
  <si>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</si>
  <si>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</si>
  <si>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</si>
  <si>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</si>
  <si>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</si>
  <si>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</si>
  <si>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</si>
  <si>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</si>
  <si>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</si>
  <si>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</si>
  <si>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</si>
  <si>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</si>
  <si>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</si>
  <si>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</si>
  <si>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</si>
  <si>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</si>
  <si>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</si>
  <si>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</si>
  <si>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</si>
  <si>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</si>
  <si>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</si>
  <si>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</si>
  <si>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</si>
  <si>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</si>
  <si>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</si>
  <si>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</si>
  <si>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</si>
  <si>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</si>
  <si>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</si>
  <si>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</si>
  <si>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</si>
  <si>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</si>
  <si>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</si>
  <si>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</si>
  <si>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</si>
  <si>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</si>
  <si>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</si>
  <si>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</si>
  <si>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</si>
  <si>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</si>
  <si>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</si>
  <si>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</si>
  <si>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</si>
  <si>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</si>
  <si>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</si>
  <si>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</si>
  <si>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</si>
  <si>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</si>
  <si>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</si>
  <si>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</si>
  <si>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</si>
  <si>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</si>
  <si>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</si>
  <si>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</si>
  <si>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</si>
  <si>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</si>
  <si>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</si>
  <si>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</si>
  <si>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</si>
  <si>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</si>
  <si>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</si>
  <si>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</si>
  <si>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</si>
  <si>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</si>
  <si>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</si>
  <si>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</si>
  <si>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</si>
  <si>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</si>
  <si>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</si>
  <si>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</si>
  <si>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</si>
  <si>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</si>
  <si>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</si>
  <si>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</si>
  <si>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</si>
  <si>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</si>
  <si>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</si>
  <si>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</si>
  <si>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</si>
  <si>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</si>
  <si>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</si>
  <si>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</si>
  <si>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</si>
  <si>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</si>
  <si>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</si>
  <si>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</si>
  <si>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</si>
  <si>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</si>
  <si>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</si>
  <si>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</si>
  <si>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</si>
  <si>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</si>
  <si>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</si>
  <si>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</si>
  <si>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</si>
  <si>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</si>
  <si>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</si>
  <si>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</si>
  <si>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</si>
  <si>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</si>
  <si>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</si>
  <si>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</si>
  <si>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</si>
  <si>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</si>
  <si>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</si>
  <si>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</si>
  <si>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</si>
  <si>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</si>
  <si>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</si>
  <si>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</si>
  <si>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</si>
  <si>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</si>
  <si>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</si>
  <si>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</si>
  <si>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</si>
  <si>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</si>
  <si>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</si>
  <si>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</si>
  <si>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</si>
  <si>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</si>
  <si>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</si>
  <si>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</si>
  <si>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</si>
  <si>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</si>
  <si>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</si>
  <si>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</si>
  <si>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</si>
  <si>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</si>
  <si>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</si>
  <si>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</si>
  <si>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</si>
  <si>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</si>
  <si>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</si>
  <si>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</si>
  <si>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</si>
  <si>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</si>
  <si>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</si>
  <si>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</si>
  <si>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</si>
  <si>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</si>
  <si>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</si>
  <si>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</si>
  <si>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</si>
  <si>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</si>
  <si>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</si>
  <si>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</si>
  <si>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</si>
  <si>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</si>
  <si>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</si>
  <si>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</si>
  <si>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</si>
  <si>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</si>
  <si>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</si>
  <si>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</si>
  <si>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</si>
  <si>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</si>
  <si>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</si>
  <si>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</si>
  <si>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</si>
  <si>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</si>
  <si>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</si>
  <si>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</si>
  <si>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</si>
  <si>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</si>
  <si>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</si>
  <si>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</si>
  <si>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</si>
  <si>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</si>
  <si>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</si>
  <si>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</si>
  <si>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</si>
  <si>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</si>
  <si>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</si>
  <si>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</si>
  <si>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</si>
  <si>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</si>
  <si>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</si>
  <si>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</si>
  <si>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</si>
  <si>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</si>
  <si>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</si>
  <si>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</si>
  <si>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</si>
  <si>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</si>
  <si>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</si>
  <si>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</si>
  <si>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</si>
  <si>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</si>
  <si>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</si>
  <si>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</si>
  <si>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</si>
  <si>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</si>
  <si>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</si>
  <si>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</si>
  <si>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</si>
  <si>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</si>
  <si>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</si>
  <si>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</si>
  <si>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</si>
  <si>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</si>
  <si>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</si>
  <si>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</si>
  <si>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</si>
  <si>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</si>
  <si>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</si>
  <si>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</si>
  <si>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</si>
  <si>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</si>
  <si>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</si>
  <si>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</si>
  <si>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</si>
  <si>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</si>
  <si>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</si>
  <si>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</si>
  <si>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</si>
  <si>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</si>
  <si>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</si>
  <si>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</si>
  <si>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</si>
  <si>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</si>
  <si>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</si>
  <si>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</si>
  <si>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</si>
  <si>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</si>
  <si>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</si>
  <si>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</si>
  <si>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</si>
  <si>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</si>
  <si>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</si>
  <si>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</si>
  <si>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</si>
  <si>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</si>
  <si>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</si>
  <si>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</si>
  <si>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</si>
  <si>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</si>
  <si>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</si>
  <si>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</si>
  <si>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</si>
  <si>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</si>
  <si>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</si>
  <si>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</si>
  <si>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</si>
  <si>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</si>
  <si>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</si>
  <si>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</si>
  <si>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</si>
  <si>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</si>
  <si>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</si>
  <si>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</si>
  <si>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</si>
  <si>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</si>
  <si>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</si>
  <si>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</si>
  <si>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</si>
  <si>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</si>
  <si>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</si>
  <si>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</si>
  <si>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</si>
  <si>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</si>
  <si>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</si>
  <si>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</si>
  <si>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</si>
  <si>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</si>
  <si>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</si>
  <si>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</si>
  <si>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</si>
  <si>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</si>
  <si>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</si>
  <si>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</si>
  <si>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</si>
  <si>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</si>
  <si>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</si>
  <si>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</si>
  <si>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</si>
  <si>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</si>
  <si>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</si>
  <si>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</si>
  <si>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</si>
  <si>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</si>
  <si>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</si>
  <si>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</si>
  <si>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</si>
  <si>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</si>
  <si>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</si>
  <si>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</si>
  <si>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</si>
  <si>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</si>
  <si>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</si>
  <si>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</si>
  <si>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</si>
  <si>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</si>
  <si>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</si>
  <si>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</si>
  <si>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</si>
  <si>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</si>
  <si>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</si>
  <si>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</si>
  <si>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</si>
  <si>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</si>
  <si>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</si>
  <si>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</si>
  <si>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</si>
  <si>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</si>
  <si>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</si>
  <si>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</si>
  <si>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</si>
  <si>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</si>
  <si>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</si>
  <si>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</si>
  <si>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</si>
  <si>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</si>
  <si>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</si>
  <si>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</si>
  <si>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</si>
  <si>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</si>
  <si>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</si>
  <si>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</si>
  <si>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</si>
  <si>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</si>
  <si>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</si>
  <si>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</si>
  <si>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</si>
  <si>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</si>
  <si>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</si>
  <si>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</si>
  <si>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</si>
  <si>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</si>
  <si>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</si>
  <si>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</si>
  <si>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</si>
  <si>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</si>
  <si>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</si>
  <si>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</si>
  <si>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</si>
  <si>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</si>
  <si>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</si>
  <si>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</si>
  <si>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</si>
  <si>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</si>
  <si>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</si>
  <si>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</si>
  <si>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</si>
  <si>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</si>
  <si>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</si>
  <si>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</si>
  <si>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</si>
  <si>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</si>
  <si>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</si>
  <si>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</si>
  <si>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</si>
  <si>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</si>
  <si>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</si>
  <si>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</si>
  <si>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</si>
  <si>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</si>
  <si>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</si>
  <si>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</si>
  <si>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</si>
  <si>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</si>
  <si>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</si>
  <si>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</si>
  <si>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</si>
  <si>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</si>
  <si>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</si>
  <si>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</si>
  <si>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</si>
  <si>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</si>
  <si>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</si>
  <si>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</si>
  <si>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</si>
  <si>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</si>
  <si>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</si>
  <si>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</si>
  <si>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</si>
  <si>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</si>
  <si>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</si>
  <si>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</si>
  <si>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</si>
  <si>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</si>
  <si>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</si>
  <si>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</si>
  <si>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</si>
  <si>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</si>
  <si>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</si>
  <si>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</si>
  <si>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</si>
  <si>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</si>
  <si>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</si>
  <si>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</si>
  <si>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</si>
  <si>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</si>
  <si>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</si>
  <si>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</si>
  <si>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</si>
  <si>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</si>
  <si>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</si>
  <si>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</si>
  <si>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</si>
  <si>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</si>
  <si>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</si>
  <si>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</si>
  <si>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</si>
  <si>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</si>
  <si>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</si>
  <si>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</si>
  <si>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</si>
  <si>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</si>
  <si>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</si>
  <si>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</si>
  <si>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</si>
  <si>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</si>
  <si>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</si>
  <si>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</si>
  <si>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</si>
  <si>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</si>
  <si>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</si>
  <si>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</si>
  <si>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</si>
  <si>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</si>
  <si>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</si>
  <si>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</si>
  <si>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</si>
  <si>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</si>
  <si>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</si>
  <si>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</si>
  <si>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</si>
  <si>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</si>
  <si>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</si>
  <si>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</si>
  <si>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</si>
  <si>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</si>
  <si>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</si>
  <si>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</si>
  <si>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</si>
  <si>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</si>
  <si>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</si>
  <si>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</si>
  <si>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</si>
  <si>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</si>
  <si>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</si>
  <si>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</si>
  <si>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</si>
  <si>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</si>
  <si>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</si>
  <si>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</si>
  <si>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</si>
  <si>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</si>
  <si>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</si>
  <si>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</si>
  <si>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</si>
  <si>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</si>
  <si>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</si>
  <si>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</si>
  <si>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</si>
  <si>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</si>
  <si>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</si>
  <si>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</si>
  <si>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</si>
  <si>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</si>
  <si>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</si>
  <si>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</si>
  <si>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</si>
  <si>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</si>
  <si>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</si>
  <si>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</si>
  <si>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</si>
  <si>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</si>
  <si>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</si>
  <si>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</si>
  <si>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</si>
  <si>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</si>
  <si>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</si>
  <si>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</si>
  <si>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</si>
  <si>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</si>
  <si>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</si>
  <si>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</si>
  <si>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</si>
  <si>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</si>
  <si>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</si>
  <si>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</si>
  <si>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</si>
  <si>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</si>
  <si>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</si>
  <si>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</si>
  <si>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</si>
  <si>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</si>
  <si>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</si>
  <si>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</si>
  <si>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</si>
  <si>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</si>
  <si>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</si>
  <si>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</si>
  <si>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</si>
  <si>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</si>
  <si>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</si>
  <si>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</si>
  <si>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</si>
  <si>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</si>
  <si>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</si>
  <si>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</si>
  <si>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</si>
  <si>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</si>
  <si>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</si>
  <si>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</si>
  <si>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</si>
  <si>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</si>
  <si>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</si>
  <si>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</si>
  <si>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</si>
  <si>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</si>
  <si>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</si>
  <si>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</si>
  <si>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</si>
  <si>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</si>
  <si>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</si>
  <si>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</si>
  <si>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</si>
  <si>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</si>
  <si>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</si>
  <si>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</si>
  <si>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</si>
  <si>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</si>
  <si>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</si>
  <si>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</si>
  <si>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</si>
  <si>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</si>
  <si>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</si>
  <si>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</si>
  <si>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</si>
  <si>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</si>
  <si>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</si>
  <si>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</si>
  <si>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</si>
  <si>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</si>
  <si>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</si>
  <si>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</si>
  <si>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</si>
  <si>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</si>
  <si>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</si>
  <si>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</si>
  <si>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</si>
  <si>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</si>
  <si>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</si>
  <si>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</si>
  <si>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</si>
  <si>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</si>
  <si>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</si>
  <si>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</si>
  <si>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</si>
  <si>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</si>
  <si>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</si>
  <si>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</si>
  <si>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</si>
  <si>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</si>
  <si>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</si>
  <si>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</si>
  <si>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</si>
  <si>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</si>
  <si>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</si>
  <si>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</si>
  <si>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</si>
  <si>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</si>
  <si>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</si>
  <si>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</si>
  <si>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</si>
  <si>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</si>
  <si>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</si>
  <si>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</si>
  <si>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</si>
  <si>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</si>
  <si>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</si>
  <si>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</si>
  <si>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</si>
  <si>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</si>
  <si>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</si>
  <si>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</si>
  <si>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</si>
  <si>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</si>
  <si>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</si>
  <si>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</si>
  <si>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</si>
  <si>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</si>
  <si>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</si>
  <si>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</si>
  <si>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</si>
  <si>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</si>
  <si>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</si>
  <si>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</si>
  <si>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</si>
  <si>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</si>
  <si>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</si>
  <si>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</si>
  <si>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</si>
  <si>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</si>
  <si>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</si>
  <si>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</si>
  <si>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</si>
  <si>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</si>
  <si>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</si>
  <si>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</si>
  <si>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</si>
  <si>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</si>
  <si>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</si>
  <si>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</si>
  <si>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</si>
  <si>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</si>
  <si>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</si>
  <si>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</si>
  <si>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</si>
  <si>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</si>
  <si>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</si>
  <si>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</si>
  <si>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</si>
  <si>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</si>
  <si>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</si>
  <si>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</si>
  <si>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</si>
  <si>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</si>
  <si>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</si>
  <si>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</si>
  <si>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</si>
  <si>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</si>
  <si>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</si>
  <si>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</si>
  <si>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</si>
  <si>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</si>
  <si>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</si>
  <si>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</si>
  <si>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</si>
  <si>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</si>
  <si>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</si>
  <si>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</si>
  <si>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</si>
  <si>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</si>
  <si>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</si>
  <si>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</si>
  <si>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</si>
  <si>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</si>
  <si>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</si>
  <si>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</si>
  <si>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</si>
  <si>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</si>
  <si>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</si>
  <si>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</si>
  <si>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</si>
  <si>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</si>
  <si>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</si>
  <si>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</si>
  <si>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</si>
  <si>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</si>
  <si>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</si>
  <si>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</si>
  <si>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</si>
  <si>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</si>
  <si>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</si>
  <si>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</si>
  <si>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</si>
  <si>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</si>
  <si>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</si>
  <si>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</si>
  <si>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</si>
  <si>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</si>
  <si>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</si>
  <si>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</si>
  <si>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</si>
  <si>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</si>
  <si>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</si>
  <si>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</si>
  <si>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</si>
  <si>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</si>
  <si>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</si>
  <si>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</si>
  <si>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</si>
  <si>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</si>
  <si>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</si>
  <si>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</si>
  <si>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</si>
  <si>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</si>
  <si>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</si>
  <si>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</si>
  <si>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</si>
  <si>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</si>
  <si>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</si>
  <si>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</si>
  <si>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</si>
  <si>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</si>
  <si>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</si>
  <si>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</si>
  <si>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</si>
  <si>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</si>
  <si>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</si>
  <si>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</si>
  <si>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</si>
  <si>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</si>
  <si>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</si>
  <si>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</si>
  <si>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</si>
  <si>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</si>
  <si>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</si>
  <si>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</si>
  <si>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</si>
  <si>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</si>
  <si>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</si>
  <si>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</si>
  <si>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</si>
  <si>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</si>
  <si>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</si>
  <si>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</si>
  <si>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</si>
  <si>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</si>
  <si>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</si>
  <si>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</si>
  <si>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</si>
  <si>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</si>
  <si>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</si>
  <si>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</si>
  <si>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</si>
  <si>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</si>
  <si>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</si>
  <si>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</si>
  <si>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</si>
  <si>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</si>
  <si>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</si>
  <si>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</si>
  <si>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</si>
  <si>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</si>
  <si>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</si>
  <si>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</si>
  <si>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</si>
  <si>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</si>
  <si>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</si>
  <si>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</si>
  <si>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</si>
  <si>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</si>
  <si>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</si>
  <si>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</si>
  <si>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</si>
  <si>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</si>
  <si>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</si>
  <si>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</si>
  <si>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</si>
  <si>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</si>
  <si>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</si>
  <si>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</si>
  <si>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</si>
  <si>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</si>
  <si>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</si>
  <si>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</si>
  <si>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</si>
  <si>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</si>
  <si>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</si>
  <si>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</si>
  <si>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</si>
  <si>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</si>
  <si>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</si>
  <si>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</si>
  <si>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</si>
  <si>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</si>
  <si>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</si>
  <si>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</si>
  <si>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</si>
  <si>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</si>
  <si>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</si>
  <si>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</si>
  <si>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</si>
  <si>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</si>
  <si>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</si>
  <si>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</si>
  <si>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</si>
  <si>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</si>
  <si>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</si>
  <si>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</si>
  <si>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</si>
  <si>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</si>
  <si>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</si>
  <si>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</si>
  <si>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</si>
  <si>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</si>
  <si>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</si>
  <si>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</si>
  <si>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</si>
  <si>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</si>
  <si>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</si>
  <si>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</si>
  <si>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</si>
  <si>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</si>
  <si>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</si>
  <si>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</si>
  <si>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</si>
  <si>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</si>
  <si>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</si>
  <si>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</si>
  <si>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</si>
  <si>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</si>
  <si>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</si>
  <si>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</si>
  <si>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</si>
  <si>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</si>
  <si>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</si>
  <si>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</si>
  <si>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</si>
  <si>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</si>
  <si>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</si>
  <si>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</si>
  <si>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</si>
  <si>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</si>
  <si>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</si>
  <si>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</si>
  <si>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</si>
  <si>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</si>
  <si>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</si>
  <si>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</si>
  <si>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</si>
  <si>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</si>
  <si>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</si>
  <si>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</si>
  <si>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</si>
  <si>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</si>
  <si>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</si>
  <si>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</si>
  <si>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</si>
  <si>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</si>
  <si>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</si>
  <si>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</si>
  <si>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</si>
  <si>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</si>
  <si>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</si>
  <si>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</si>
  <si>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</si>
  <si>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</si>
  <si>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</si>
  <si>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</si>
  <si>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</si>
  <si>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</si>
  <si>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</si>
  <si>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</si>
  <si>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</si>
  <si>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</si>
  <si>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</si>
  <si>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</si>
  <si>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</si>
  <si>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</si>
  <si>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</si>
  <si>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</si>
  <si>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</si>
  <si>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</si>
  <si>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</si>
  <si>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</si>
  <si>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</si>
  <si>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</si>
  <si>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</si>
  <si>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</si>
  <si>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</si>
  <si>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</si>
  <si>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</si>
  <si>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</si>
  <si>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</si>
  <si>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</si>
  <si>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</si>
  <si>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</si>
  <si>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</si>
  <si>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</si>
  <si>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</si>
  <si>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</si>
  <si>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</si>
  <si>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</si>
  <si>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</si>
  <si>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</si>
  <si>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</si>
  <si>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</si>
  <si>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</si>
  <si>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</si>
  <si>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</si>
  <si>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</si>
  <si>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</si>
  <si>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</si>
  <si>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</si>
  <si>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</si>
  <si>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</si>
  <si>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</si>
  <si>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</si>
  <si>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</si>
  <si>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</si>
  <si>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</si>
  <si>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</si>
  <si>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</si>
  <si>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</si>
  <si>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</si>
  <si>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</si>
  <si>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</si>
  <si>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</si>
  <si>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</si>
  <si>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</si>
  <si>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</si>
  <si>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</si>
  <si>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</si>
  <si>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</si>
  <si>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</si>
  <si>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</si>
  <si>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</si>
  <si>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</si>
  <si>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</si>
  <si>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</si>
  <si>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</si>
  <si>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</si>
  <si>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</si>
  <si>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</si>
  <si>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</si>
  <si>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</si>
  <si>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</si>
  <si>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</si>
  <si>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</si>
  <si>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</si>
  <si>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</si>
  <si>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</si>
  <si>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</si>
  <si>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</si>
  <si>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</si>
  <si>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</si>
  <si>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</si>
  <si>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</si>
  <si>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</si>
  <si>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</si>
  <si>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</si>
  <si>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</si>
  <si>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</si>
  <si>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</si>
  <si>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</si>
  <si>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</si>
  <si>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</si>
  <si>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</si>
  <si>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</si>
  <si>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</si>
  <si>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</si>
  <si>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</si>
  <si>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</si>
  <si>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</si>
  <si>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</si>
  <si>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</si>
  <si>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</si>
  <si>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</si>
  <si>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</si>
  <si>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</si>
  <si>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</si>
  <si>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</si>
  <si>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</si>
  <si>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</si>
  <si>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</si>
  <si>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</si>
  <si>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</si>
  <si>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</si>
  <si>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</si>
  <si>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</si>
  <si>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</si>
  <si>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</si>
  <si>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</si>
  <si>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</si>
  <si>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</si>
  <si>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</si>
  <si>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</si>
  <si>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</si>
  <si>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</si>
  <si>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</si>
  <si>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</si>
  <si>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</si>
  <si>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</si>
  <si>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</si>
  <si>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</si>
  <si>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</si>
  <si>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</si>
  <si>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</si>
  <si>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</si>
  <si>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</si>
  <si>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</si>
  <si>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</si>
  <si>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</si>
  <si>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</si>
  <si>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</si>
  <si>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</si>
  <si>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</si>
  <si>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</si>
  <si>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</si>
  <si>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</si>
  <si>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</si>
  <si>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</si>
  <si>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</si>
  <si>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</si>
  <si>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</si>
  <si>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</si>
  <si>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</si>
  <si>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</si>
  <si>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</si>
  <si>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</si>
  <si>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</si>
  <si>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</si>
  <si>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</si>
  <si>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</si>
  <si>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</si>
  <si>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</si>
  <si>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</si>
  <si>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</si>
  <si>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</si>
  <si>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</si>
  <si>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</si>
  <si>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</si>
  <si>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</si>
  <si>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</si>
  <si>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</si>
  <si>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</si>
  <si>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</si>
  <si>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</si>
  <si>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</si>
  <si>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</si>
  <si>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</si>
  <si>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</si>
  <si>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</si>
  <si>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</si>
  <si>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</si>
  <si>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</si>
  <si>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</si>
  <si>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</si>
  <si>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</si>
  <si>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</si>
  <si>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</si>
  <si>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</si>
  <si>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</si>
  <si>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</si>
  <si>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</si>
  <si>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</si>
  <si>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</si>
  <si>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</si>
  <si>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</si>
  <si>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</si>
  <si>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</si>
  <si>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</si>
  <si>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</si>
  <si>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</si>
  <si>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</si>
  <si>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</si>
  <si>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</si>
  <si>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</si>
  <si>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</si>
  <si>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</si>
  <si>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</si>
  <si>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</si>
  <si>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</si>
  <si>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</si>
  <si>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</si>
  <si>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</si>
  <si>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</si>
  <si>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</si>
  <si>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</si>
  <si>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</si>
  <si>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</si>
  <si>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</si>
  <si>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</si>
  <si>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</si>
  <si>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</si>
  <si>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</si>
  <si>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</si>
  <si>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</si>
  <si>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</si>
  <si>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</si>
  <si>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</si>
  <si>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</si>
  <si>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</si>
  <si>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</si>
  <si>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</si>
  <si>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</si>
  <si>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</si>
  <si>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</si>
  <si>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</si>
  <si>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</si>
  <si>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</si>
  <si>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</si>
  <si>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</si>
  <si>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</si>
  <si>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</si>
  <si>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</si>
  <si>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</si>
  <si>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</si>
  <si>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</si>
  <si>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</si>
  <si>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</si>
  <si>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</si>
  <si>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</si>
  <si>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</si>
  <si>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</si>
  <si>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</si>
  <si>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</si>
  <si>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</si>
  <si>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</si>
  <si>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</si>
  <si>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</si>
  <si>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</si>
  <si>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</si>
  <si>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</si>
  <si>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</si>
  <si>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</si>
  <si>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</si>
  <si>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</si>
  <si>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</si>
  <si>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</si>
  <si>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</si>
  <si>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</si>
  <si>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</si>
  <si>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</si>
  <si>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</si>
  <si>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</si>
  <si>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</si>
  <si>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</si>
  <si>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</si>
  <si>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</si>
  <si>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</si>
  <si>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</si>
  <si>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</si>
  <si>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</si>
  <si>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</si>
  <si>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</si>
  <si>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</si>
  <si>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</si>
  <si>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</si>
  <si>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</si>
  <si>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</si>
  <si>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</si>
  <si>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</si>
  <si>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</si>
  <si>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</si>
  <si>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</si>
  <si>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</si>
  <si>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</si>
  <si>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</si>
  <si>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</si>
  <si>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</si>
  <si>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</si>
  <si>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</si>
  <si>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</si>
  <si>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</si>
  <si>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</si>
  <si>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</si>
  <si>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</si>
  <si>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</si>
  <si>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</si>
  <si>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</si>
  <si>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</si>
  <si>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</si>
  <si>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</si>
  <si>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</si>
  <si>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</si>
  <si>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</si>
  <si>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</si>
  <si>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</si>
  <si>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</si>
  <si>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</si>
  <si>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</si>
  <si>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</si>
  <si>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</si>
  <si>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</si>
  <si>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</si>
  <si>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</si>
  <si>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</si>
  <si>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</si>
  <si>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</si>
  <si>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</si>
  <si>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</si>
  <si>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</si>
  <si>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</si>
  <si>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</si>
  <si>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</si>
  <si>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</si>
  <si>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</si>
  <si>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</si>
  <si>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</si>
  <si>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</si>
  <si>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</si>
  <si>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</si>
  <si>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</si>
  <si>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</si>
  <si>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</si>
  <si>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</si>
  <si>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</si>
  <si>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</si>
  <si>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</si>
  <si>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</si>
  <si>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</si>
  <si>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</si>
  <si>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</si>
  <si>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</si>
  <si>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</si>
  <si>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</si>
  <si>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</si>
  <si>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</si>
  <si>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</si>
  <si>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</si>
  <si>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</si>
  <si>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</si>
  <si>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</si>
  <si>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</si>
  <si>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</si>
  <si>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</si>
  <si>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</si>
  <si>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</si>
  <si>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</si>
  <si>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</si>
  <si>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</si>
  <si>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</si>
  <si>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</si>
  <si>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</si>
  <si>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</si>
  <si>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</si>
  <si>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</si>
  <si>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</si>
  <si>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</si>
  <si>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</si>
  <si>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</si>
  <si>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</si>
  <si>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</si>
  <si>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</si>
  <si>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</si>
  <si>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</si>
  <si>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</si>
  <si>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</si>
  <si>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</si>
  <si>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</si>
  <si>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</si>
  <si>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</si>
  <si>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</si>
  <si>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</si>
  <si>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</si>
  <si>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</si>
  <si>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</si>
  <si>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</si>
  <si>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</si>
  <si>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</si>
  <si>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</si>
  <si>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</si>
  <si>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</si>
  <si>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</si>
  <si>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</si>
  <si>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</si>
  <si>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</si>
  <si>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</si>
  <si>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</si>
  <si>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</si>
  <si>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</si>
  <si>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</si>
  <si>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</si>
  <si>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</si>
  <si>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</si>
  <si>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</si>
  <si>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</si>
  <si>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</si>
  <si>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</si>
  <si>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</si>
  <si>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</si>
  <si>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</si>
  <si>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</si>
  <si>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</si>
  <si>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</si>
  <si>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</si>
  <si>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</si>
  <si>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</si>
  <si>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</si>
  <si>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</si>
  <si>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</si>
  <si>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</si>
  <si>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</si>
  <si>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</si>
  <si>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</si>
  <si>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</si>
  <si>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</si>
  <si>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</si>
  <si>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</si>
  <si>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</si>
  <si>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</si>
  <si>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</si>
  <si>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</si>
  <si>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</si>
  <si>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</si>
  <si>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</si>
  <si>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</si>
  <si>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</si>
  <si>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</si>
  <si>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</si>
  <si>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</si>
  <si>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</si>
  <si>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</si>
  <si>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</si>
  <si>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</si>
  <si>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</si>
  <si>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</si>
  <si>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</si>
  <si>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</si>
  <si>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</si>
  <si>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</si>
  <si>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</si>
  <si>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</si>
  <si>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</si>
  <si>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</si>
  <si>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</si>
  <si>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</si>
  <si>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</si>
  <si>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</si>
  <si>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</si>
  <si>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</si>
  <si>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</si>
  <si>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</si>
  <si>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</si>
  <si>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</si>
  <si>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</si>
  <si>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</si>
  <si>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</si>
  <si>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</si>
  <si>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</si>
  <si>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</si>
  <si>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</si>
  <si>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</si>
  <si>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</si>
  <si>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</si>
  <si>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</si>
  <si>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</si>
  <si>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</si>
  <si>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</si>
  <si>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</si>
  <si>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</si>
  <si>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</si>
  <si>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</si>
  <si>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</si>
  <si>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</si>
  <si>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</si>
  <si>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</si>
  <si>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</si>
  <si>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</si>
  <si>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</si>
  <si>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</si>
  <si>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</si>
  <si>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</si>
  <si>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</si>
  <si>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</si>
  <si>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</si>
  <si>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</si>
  <si>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</si>
  <si>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</si>
  <si>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</si>
  <si>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</si>
  <si>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</si>
  <si>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</si>
  <si>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</si>
  <si>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</si>
  <si>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</si>
  <si>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</si>
  <si>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</si>
  <si>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</si>
  <si>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</si>
  <si>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</si>
  <si>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</si>
  <si>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</si>
  <si>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</si>
  <si>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</si>
  <si>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</si>
  <si>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</si>
  <si>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</si>
  <si>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</si>
  <si>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</si>
  <si>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</si>
  <si>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</si>
  <si>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</si>
  <si>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</si>
  <si>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</si>
  <si>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</si>
  <si>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</si>
  <si>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</si>
  <si>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</si>
  <si>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</si>
  <si>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</si>
  <si>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</si>
  <si>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</si>
  <si>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</si>
  <si>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</si>
  <si>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</si>
  <si>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</si>
  <si>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</si>
  <si>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</si>
  <si>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</si>
  <si>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</si>
  <si>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</si>
  <si>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</si>
  <si>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</si>
  <si>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</si>
  <si>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</si>
  <si>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</si>
  <si>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</si>
  <si>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</si>
  <si>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</si>
  <si>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</si>
  <si>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</si>
  <si>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</si>
  <si>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</si>
  <si>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</si>
  <si>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</si>
  <si>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</si>
  <si>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</si>
  <si>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</si>
  <si>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</si>
  <si>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</si>
  <si>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</si>
  <si>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</si>
  <si>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</si>
  <si>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</si>
  <si>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</si>
  <si>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</si>
  <si>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</si>
  <si>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</si>
  <si>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</si>
  <si>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</si>
  <si>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</si>
  <si>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</si>
  <si>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</si>
  <si>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</si>
  <si>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</si>
  <si>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</si>
  <si>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</si>
  <si>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</si>
  <si>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</si>
  <si>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</si>
  <si>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</si>
  <si>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</si>
  <si>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</si>
  <si>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</si>
  <si>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</si>
  <si>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</si>
  <si>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</si>
  <si>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</si>
  <si>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</si>
  <si>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</si>
  <si>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</si>
  <si>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</si>
  <si>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</si>
  <si>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</si>
  <si>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</si>
  <si>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</si>
  <si>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</si>
  <si>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</si>
  <si>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</si>
  <si>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</si>
  <si>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</si>
  <si>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</si>
  <si>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</si>
  <si>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</si>
  <si>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</si>
  <si>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</si>
  <si>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</si>
  <si>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</si>
  <si>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</si>
  <si>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</si>
  <si>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</si>
  <si>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</si>
  <si>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</si>
  <si>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</si>
  <si>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</si>
  <si>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</si>
  <si>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</si>
  <si>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</si>
  <si>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</si>
  <si>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</si>
  <si>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</si>
  <si>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</si>
  <si>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</si>
  <si>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</si>
  <si>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</si>
  <si>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</si>
  <si>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</si>
  <si>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</si>
  <si>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</si>
  <si>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</si>
  <si>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</si>
  <si>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</si>
  <si>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</si>
  <si>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</si>
  <si>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</si>
  <si>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</si>
  <si>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</si>
  <si>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</si>
  <si>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</si>
  <si>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</si>
  <si>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</si>
  <si>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</si>
  <si>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</si>
  <si>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</si>
  <si>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</si>
  <si>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</si>
  <si>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</si>
  <si>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</si>
  <si>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</si>
  <si>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</si>
  <si>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</si>
  <si>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</si>
  <si>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</si>
  <si>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</si>
  <si>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</si>
  <si>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</si>
  <si>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</si>
  <si>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</si>
  <si>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</si>
  <si>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</si>
  <si>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</si>
  <si>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</si>
  <si>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</si>
  <si>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</si>
  <si>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</si>
  <si>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</si>
  <si>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</si>
  <si>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</si>
  <si>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</si>
  <si>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</si>
  <si>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</si>
  <si>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</si>
  <si>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</si>
  <si>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</si>
  <si>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</si>
  <si>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</si>
  <si>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</si>
  <si>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</si>
  <si>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</si>
  <si>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</si>
  <si>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</si>
  <si>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</si>
  <si>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</si>
  <si>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</si>
  <si>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</si>
  <si>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</si>
  <si>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</si>
  <si>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</si>
  <si>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</si>
  <si>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</si>
  <si>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</si>
  <si>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</si>
  <si>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</si>
  <si>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</si>
  <si>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</si>
  <si>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</si>
  <si>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</si>
  <si>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</si>
  <si>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</si>
  <si>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</si>
  <si>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</si>
  <si>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</si>
  <si>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</si>
  <si>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</si>
  <si>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</si>
  <si>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</si>
  <si>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</si>
  <si>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</si>
  <si>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</si>
  <si>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</si>
  <si>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</si>
  <si>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</si>
  <si>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</si>
  <si>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</si>
  <si>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</si>
  <si>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</si>
  <si>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</si>
  <si>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</si>
  <si>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</si>
  <si>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</si>
  <si>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</si>
  <si>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</si>
  <si>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</si>
  <si>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</si>
  <si>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</si>
  <si>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</si>
  <si>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</si>
  <si>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</si>
  <si>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</si>
  <si>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</si>
  <si>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</si>
  <si>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</si>
  <si>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</si>
  <si>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</si>
  <si>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</si>
  <si>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</si>
  <si>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</si>
  <si>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</si>
  <si>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</si>
  <si>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</si>
  <si>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</si>
  <si>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</si>
  <si>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</si>
  <si>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</si>
  <si>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</si>
  <si>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</si>
  <si>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</si>
  <si>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</si>
  <si>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</si>
  <si>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</si>
  <si>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</si>
  <si>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</si>
  <si>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</si>
  <si>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</si>
  <si>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</si>
  <si>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</si>
  <si>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</si>
  <si>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</si>
  <si>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</si>
  <si>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</si>
  <si>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</si>
  <si>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</si>
  <si>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</si>
  <si>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</si>
  <si>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</si>
  <si>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</si>
  <si>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</si>
  <si>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</si>
  <si>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</si>
  <si>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</si>
  <si>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</si>
  <si>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</si>
  <si>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</si>
  <si>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</si>
  <si>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</si>
  <si>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</si>
  <si>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</si>
  <si>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</si>
  <si>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</si>
  <si>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</si>
  <si>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</si>
  <si>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</si>
  <si>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</si>
  <si>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</si>
  <si>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</si>
  <si>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</si>
  <si>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</si>
  <si>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</si>
  <si>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</si>
  <si>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</si>
  <si>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</si>
  <si>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</si>
  <si>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</si>
  <si>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</si>
  <si>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</si>
  <si>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</si>
  <si>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</si>
  <si>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</si>
  <si>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</si>
  <si>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</si>
  <si>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</si>
  <si>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</si>
  <si>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</si>
  <si>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</si>
  <si>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</si>
  <si>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</si>
  <si>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</si>
  <si>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</si>
  <si>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</si>
  <si>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</si>
  <si>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</si>
  <si>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</si>
  <si>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</si>
  <si>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</si>
  <si>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</si>
  <si>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</si>
  <si>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</si>
  <si>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</si>
  <si>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</si>
  <si>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</si>
  <si>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</si>
  <si>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</si>
  <si>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</si>
  <si>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</si>
  <si>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</si>
  <si>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</si>
  <si>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</si>
  <si>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</si>
  <si>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</si>
  <si>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</si>
  <si>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</si>
  <si>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</si>
  <si>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</si>
  <si>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</si>
  <si>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</si>
  <si>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</si>
  <si>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</si>
  <si>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</si>
  <si>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</si>
  <si>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</si>
  <si>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</si>
  <si>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</si>
  <si>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</si>
  <si>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</si>
  <si>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</si>
  <si>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</si>
  <si>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</si>
  <si>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</si>
  <si>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</si>
  <si>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</si>
  <si>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</si>
  <si>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</si>
  <si>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</si>
  <si>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</si>
  <si>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</si>
  <si>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</si>
  <si>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</si>
  <si>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</si>
  <si>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</si>
  <si>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</si>
  <si>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</si>
  <si>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</si>
  <si>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</si>
  <si>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</si>
  <si>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</si>
  <si>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</si>
  <si>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</si>
  <si>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</si>
  <si>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</si>
  <si>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</si>
  <si>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</si>
  <si>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</si>
  <si>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</si>
  <si>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</si>
  <si>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</si>
  <si>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</si>
  <si>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</si>
  <si>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</si>
  <si>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</si>
  <si>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</si>
  <si>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</si>
  <si>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</si>
  <si>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</si>
  <si>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</si>
  <si>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</si>
  <si>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</si>
  <si>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</si>
  <si>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</si>
  <si>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</si>
  <si>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</si>
  <si>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</si>
  <si>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</si>
  <si>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</si>
  <si>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</si>
  <si>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</si>
  <si>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</si>
  <si>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</si>
  <si>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</si>
  <si>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</si>
  <si>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</si>
  <si>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</si>
  <si>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</si>
  <si>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</si>
  <si>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</si>
  <si>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</si>
  <si>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</si>
  <si>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</si>
  <si>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</si>
  <si>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</si>
  <si>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</si>
  <si>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</si>
  <si>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</si>
  <si>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</si>
  <si>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</si>
  <si>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</si>
  <si>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</si>
  <si>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</si>
  <si>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</si>
  <si>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</si>
  <si>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</si>
  <si>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</si>
  <si>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</si>
  <si>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</si>
  <si>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</si>
  <si>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</si>
  <si>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</si>
  <si>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</si>
  <si>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</si>
  <si>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</si>
  <si>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</si>
  <si>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</si>
  <si>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</si>
  <si>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</si>
  <si>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</si>
  <si>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</si>
  <si>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</si>
  <si>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</si>
  <si>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</si>
  <si>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</si>
  <si>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</si>
  <si>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</si>
  <si>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</si>
  <si>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</si>
  <si>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</si>
  <si>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</si>
  <si>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</si>
  <si>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</si>
  <si>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</si>
  <si>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</si>
  <si>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</si>
  <si>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</si>
  <si>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</si>
  <si>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</si>
  <si>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</si>
  <si>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</si>
  <si>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</si>
  <si>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</si>
  <si>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</si>
  <si>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</si>
  <si>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</si>
  <si>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</si>
  <si>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</si>
  <si>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</si>
  <si>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</si>
  <si>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</si>
  <si>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</si>
  <si>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</si>
  <si>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</si>
  <si>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</si>
  <si>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</si>
  <si>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</si>
  <si>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</si>
  <si>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</si>
  <si>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</si>
  <si>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</si>
  <si>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</si>
  <si>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</si>
  <si>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</si>
  <si>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</si>
  <si>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</si>
  <si>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</si>
  <si>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</si>
  <si>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</si>
  <si>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</si>
  <si>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</si>
  <si>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</si>
  <si>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</si>
  <si>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</si>
  <si>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</si>
  <si>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</si>
  <si>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</si>
  <si>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</si>
  <si>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</si>
  <si>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</si>
  <si>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</si>
  <si>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</si>
  <si>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</si>
  <si>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</si>
  <si>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</si>
  <si>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</si>
  <si>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</si>
  <si>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</si>
  <si>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</si>
  <si>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</si>
  <si>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</si>
  <si>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</si>
  <si>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</si>
  <si>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</si>
  <si>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</si>
  <si>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</si>
  <si>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</si>
  <si>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</si>
  <si>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</si>
  <si>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</si>
  <si>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</si>
  <si>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</si>
  <si>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</si>
  <si>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</si>
  <si>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</si>
  <si>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</si>
  <si>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</si>
  <si>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</si>
  <si>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</si>
  <si>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</si>
  <si>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</si>
  <si>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</si>
  <si>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</si>
  <si>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</si>
  <si>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</si>
  <si>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</si>
  <si>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</si>
  <si>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</si>
  <si>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</si>
  <si>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</si>
  <si>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</si>
  <si>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</si>
  <si>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</si>
  <si>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</si>
  <si>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</si>
  <si>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</si>
  <si>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</si>
  <si>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</si>
  <si>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</si>
  <si>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</si>
  <si>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</si>
  <si>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</si>
  <si>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</si>
  <si>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</si>
  <si>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</si>
  <si>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</si>
  <si>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</si>
  <si>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</si>
  <si>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</si>
  <si>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</si>
  <si>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</si>
  <si>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</si>
  <si>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</si>
  <si>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</si>
  <si>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</si>
  <si>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</si>
  <si>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</si>
  <si>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</si>
  <si>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</si>
  <si>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</si>
  <si>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</si>
  <si>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</si>
  <si>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</si>
  <si>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</si>
  <si>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</si>
  <si>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</si>
  <si>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</si>
  <si>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</si>
  <si>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</si>
  <si>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</si>
  <si>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</si>
  <si>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</si>
  <si>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</si>
  <si>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</si>
  <si>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</si>
  <si>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</si>
  <si>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</si>
  <si>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</si>
  <si>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</si>
  <si>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</si>
  <si>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</si>
  <si>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</si>
  <si>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</si>
  <si>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</si>
  <si>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</si>
  <si>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</si>
  <si>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</si>
  <si>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</si>
  <si>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</si>
  <si>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</si>
  <si>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</si>
  <si>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</si>
  <si>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</si>
  <si>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</si>
  <si>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</si>
  <si>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</si>
  <si>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</si>
  <si>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</si>
  <si>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</si>
  <si>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</si>
  <si>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</si>
  <si>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</si>
  <si>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</si>
  <si>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</si>
  <si>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</si>
  <si>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</si>
  <si>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</si>
  <si>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</si>
  <si>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</si>
  <si>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</si>
  <si>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</si>
  <si>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</si>
  <si>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</si>
  <si>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</si>
  <si>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</si>
  <si>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</si>
  <si>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</si>
  <si>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</si>
  <si>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</si>
  <si>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</si>
  <si>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</si>
  <si>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</si>
  <si>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</si>
  <si>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</si>
  <si>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</si>
  <si>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</si>
  <si>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</si>
  <si>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</si>
  <si>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</si>
  <si>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</si>
  <si>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</si>
  <si>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</si>
  <si>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</si>
  <si>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</si>
  <si>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</si>
  <si>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</si>
  <si>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</si>
  <si>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</si>
  <si>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</si>
  <si>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</si>
  <si>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</si>
  <si>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</si>
  <si>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</si>
  <si>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</si>
  <si>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</si>
  <si>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</si>
  <si>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</si>
  <si>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</si>
  <si>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</si>
  <si>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</si>
  <si>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</si>
  <si>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</si>
  <si>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</si>
  <si>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</si>
  <si>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</si>
  <si>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</si>
  <si>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</si>
  <si>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</si>
  <si>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</si>
  <si>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</si>
  <si>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</si>
  <si>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</si>
  <si>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</si>
  <si>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</si>
  <si>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</si>
  <si>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</si>
  <si>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</si>
  <si>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</si>
  <si>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</si>
  <si>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</si>
  <si>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</si>
  <si>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</si>
  <si>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</si>
  <si>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</si>
  <si>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</si>
  <si>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</si>
  <si>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</si>
  <si>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</si>
  <si>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</si>
  <si>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</si>
  <si>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</si>
  <si>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</si>
  <si>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</si>
  <si>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</si>
  <si>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</si>
  <si>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</si>
  <si>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</si>
  <si>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</si>
  <si>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</si>
  <si>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</si>
  <si>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</si>
  <si>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</si>
  <si>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</si>
  <si>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</si>
  <si>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</si>
  <si>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</si>
  <si>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</si>
  <si>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</si>
  <si>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</si>
  <si>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</si>
  <si>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</si>
  <si>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</si>
  <si>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</si>
  <si>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</si>
  <si>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</si>
  <si>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</si>
  <si>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</si>
  <si>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</si>
  <si>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</si>
  <si>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</si>
  <si>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</si>
  <si>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</si>
  <si>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</si>
  <si>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</si>
  <si>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</si>
  <si>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</si>
  <si>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</si>
  <si>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</si>
  <si>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</si>
  <si>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</si>
  <si>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</si>
  <si>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</si>
  <si>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</si>
  <si>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</si>
  <si>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</si>
  <si>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</si>
  <si>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</si>
  <si>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</si>
  <si>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</si>
  <si>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</si>
  <si>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</si>
  <si>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</si>
  <si>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</si>
  <si>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</si>
  <si>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</si>
  <si>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</si>
  <si>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</si>
  <si>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</si>
  <si>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</si>
  <si>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</si>
  <si>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</si>
  <si>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</si>
  <si>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</si>
  <si>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</si>
  <si>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</si>
  <si>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</si>
  <si>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</si>
  <si>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</si>
  <si>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</si>
  <si>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</si>
  <si>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</si>
  <si>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</si>
  <si>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</si>
  <si>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</si>
  <si>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</si>
  <si>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</si>
  <si>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</si>
  <si>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</si>
  <si>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</si>
  <si>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</si>
  <si>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</si>
  <si>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</si>
  <si>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</si>
  <si>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</si>
  <si>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</si>
  <si>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</si>
  <si>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</si>
  <si>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</si>
  <si>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</si>
  <si>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</si>
  <si>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</si>
  <si>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</si>
  <si>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</si>
  <si>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</si>
  <si>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</si>
  <si>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</si>
  <si>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</si>
  <si>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</si>
  <si>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</si>
  <si>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</si>
  <si>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</si>
  <si>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</si>
  <si>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</si>
  <si>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</si>
  <si>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</si>
  <si>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</si>
  <si>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</si>
  <si>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</si>
  <si>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</si>
  <si>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</si>
  <si>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</si>
  <si>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</si>
  <si>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</si>
  <si>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</si>
  <si>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</si>
  <si>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</si>
  <si>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</si>
  <si>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</si>
  <si>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</si>
  <si>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</si>
  <si>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</si>
  <si>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</si>
  <si>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</si>
  <si>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</si>
  <si>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</si>
  <si>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</si>
  <si>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</si>
  <si>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</si>
  <si>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</si>
  <si>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</si>
  <si>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</si>
  <si>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</si>
  <si>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</si>
  <si>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</si>
  <si>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</si>
  <si>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</si>
  <si>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</si>
  <si>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</si>
  <si>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</si>
  <si>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</si>
  <si>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</si>
  <si>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</si>
  <si>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</si>
  <si>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</si>
  <si>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</si>
  <si>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</si>
  <si>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</si>
  <si>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</si>
  <si>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</si>
  <si>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</si>
  <si>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</si>
  <si>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</si>
  <si>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</si>
  <si>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</si>
  <si>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</si>
  <si>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</si>
  <si>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</si>
  <si>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</si>
  <si>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</si>
  <si>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</si>
  <si>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</si>
  <si>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</si>
  <si>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</si>
  <si>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</si>
  <si>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</si>
  <si>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</si>
  <si>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</si>
  <si>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</si>
  <si>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</si>
  <si>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</si>
  <si>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</si>
  <si>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</si>
  <si>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</si>
  <si>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</si>
  <si>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</si>
  <si>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</si>
  <si>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</si>
  <si>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</si>
  <si>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</si>
  <si>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</si>
  <si>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</si>
  <si>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</si>
  <si>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</si>
  <si>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</si>
  <si>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</si>
  <si>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</si>
  <si>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</si>
  <si>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</si>
  <si>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</si>
  <si>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</si>
  <si>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</si>
  <si>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</si>
  <si>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</si>
  <si>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</si>
  <si>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</si>
  <si>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</si>
  <si>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</si>
  <si>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</si>
  <si>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</si>
  <si>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</si>
  <si>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</si>
  <si>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</si>
  <si>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</si>
  <si>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</si>
  <si>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</si>
  <si>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</si>
  <si>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</si>
  <si>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</si>
  <si>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</si>
  <si>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</si>
  <si>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</si>
  <si>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</si>
  <si>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</si>
  <si>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</si>
  <si>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</si>
  <si>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</si>
  <si>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</si>
  <si>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</si>
  <si>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</si>
  <si>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</si>
  <si>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</si>
  <si>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</si>
  <si>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</si>
  <si>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</si>
  <si>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</si>
  <si>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</si>
  <si>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</si>
  <si>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</si>
  <si>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</si>
  <si>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</si>
  <si>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</si>
  <si>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</si>
  <si>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</si>
  <si>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</si>
  <si>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</si>
  <si>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</si>
  <si>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</si>
  <si>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</si>
  <si>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</si>
  <si>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</si>
  <si>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</si>
  <si>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</si>
  <si>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</si>
  <si>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</si>
  <si>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</si>
  <si>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</si>
  <si>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</si>
  <si>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</si>
  <si>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</si>
  <si>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</si>
  <si>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</si>
  <si>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</si>
  <si>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</si>
  <si>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</si>
  <si>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</si>
  <si>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</si>
  <si>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</si>
  <si>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</si>
  <si>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</si>
  <si>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</si>
  <si>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</si>
  <si>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</si>
  <si>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</si>
  <si>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</si>
  <si>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</si>
  <si>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</si>
  <si>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</si>
  <si>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</si>
  <si>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</si>
  <si>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</si>
  <si>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</si>
  <si>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</si>
  <si>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</si>
  <si>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</si>
  <si>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</si>
  <si>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</si>
  <si>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</si>
  <si>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</si>
  <si>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</si>
  <si>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</si>
  <si>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</si>
  <si>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</si>
  <si>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</si>
  <si>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</si>
  <si>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</si>
  <si>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</si>
  <si>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</si>
  <si>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</si>
  <si>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</si>
  <si>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</si>
  <si>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</si>
  <si>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</si>
  <si>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</si>
  <si>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</si>
  <si>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</si>
  <si>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</si>
  <si>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</si>
  <si>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</si>
  <si>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</si>
  <si>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</si>
  <si>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</si>
  <si>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</si>
  <si>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</si>
  <si>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</si>
  <si>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</si>
  <si>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</si>
  <si>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</si>
  <si>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</si>
  <si>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</si>
  <si>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</si>
  <si>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</si>
  <si>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</si>
  <si>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</si>
  <si>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</si>
  <si>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</si>
  <si>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</si>
  <si>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</si>
  <si>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</si>
  <si>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</si>
  <si>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</si>
  <si>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</si>
  <si>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</si>
  <si>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</si>
  <si>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</si>
  <si>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</si>
  <si>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</si>
  <si>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</si>
  <si>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</si>
  <si>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</si>
  <si>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</si>
  <si>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</si>
  <si>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</si>
  <si>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</si>
  <si>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</si>
  <si>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</si>
  <si>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</si>
  <si>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</si>
  <si>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</si>
  <si>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</si>
  <si>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</si>
  <si>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</si>
  <si>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</si>
  <si>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</si>
  <si>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</si>
  <si>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</si>
  <si>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</si>
  <si>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</si>
  <si>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</si>
  <si>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</si>
  <si>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</si>
  <si>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</si>
  <si>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</si>
  <si>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</si>
  <si>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</si>
  <si>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</si>
  <si>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</si>
  <si>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</si>
  <si>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</si>
  <si>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</si>
  <si>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</si>
  <si>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</si>
  <si>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</si>
  <si>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</si>
  <si>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</si>
  <si>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</si>
  <si>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</si>
  <si>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</si>
  <si>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</si>
  <si>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</si>
  <si>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</si>
  <si>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</si>
  <si>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</si>
  <si>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</si>
  <si>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</si>
  <si>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</si>
  <si>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</si>
  <si>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</si>
  <si>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</si>
  <si>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</si>
  <si>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</si>
  <si>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</si>
  <si>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</si>
  <si>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</si>
  <si>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</si>
  <si>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</si>
  <si>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</si>
  <si>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</si>
  <si>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</si>
  <si>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</si>
  <si>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</si>
  <si>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</si>
  <si>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</si>
  <si>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</si>
  <si>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</si>
  <si>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</si>
  <si>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</si>
  <si>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</si>
  <si>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</si>
  <si>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</si>
  <si>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</si>
  <si>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</si>
  <si>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</si>
  <si>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</si>
  <si>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</si>
  <si>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</si>
  <si>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</si>
  <si>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</si>
  <si>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</si>
  <si>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</si>
  <si>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</si>
  <si>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</si>
  <si>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</si>
  <si>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</si>
  <si>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</si>
  <si>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</si>
  <si>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</si>
  <si>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</si>
  <si>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</si>
  <si>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</si>
  <si>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</si>
  <si>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</si>
  <si>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</si>
  <si>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</si>
  <si>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</si>
  <si>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</si>
  <si>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</si>
  <si>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</si>
  <si>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</si>
  <si>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</si>
  <si>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</si>
  <si>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</si>
  <si>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</si>
  <si>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</si>
  <si>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</si>
  <si>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</si>
  <si>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</si>
  <si>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</si>
  <si>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</si>
  <si>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</si>
  <si>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</si>
  <si>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</si>
  <si>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</si>
  <si>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</si>
  <si>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</si>
  <si>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</si>
  <si>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</si>
  <si>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</si>
  <si>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</si>
  <si>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</si>
  <si>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</si>
  <si>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</si>
  <si>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</si>
  <si>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</si>
  <si>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</si>
  <si>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</si>
  <si>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</si>
  <si>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</si>
  <si>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</si>
  <si>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</si>
  <si>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</si>
  <si>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</si>
  <si>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</si>
  <si>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</si>
  <si>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</si>
  <si>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</si>
  <si>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</si>
  <si>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</si>
  <si>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</si>
  <si>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</si>
  <si>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</si>
  <si>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</si>
  <si>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</si>
  <si>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</si>
  <si>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</si>
  <si>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</si>
  <si>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</si>
  <si>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</si>
  <si>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</si>
  <si>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</si>
  <si>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</si>
  <si>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</si>
  <si>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</si>
  <si>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</si>
  <si>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</si>
  <si>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</si>
  <si>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</si>
  <si>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</si>
  <si>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</si>
  <si>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</si>
  <si>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</si>
  <si>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</si>
  <si>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</si>
  <si>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</si>
  <si>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</si>
  <si>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</si>
  <si>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</si>
  <si>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</si>
  <si>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</si>
  <si>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</si>
  <si>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</si>
  <si>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</si>
  <si>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</si>
  <si>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</si>
  <si>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</si>
  <si>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</si>
  <si>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</si>
  <si>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</si>
  <si>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</si>
  <si>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</si>
  <si>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</si>
  <si>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</si>
  <si>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</si>
  <si>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</si>
  <si>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</si>
  <si>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</si>
  <si>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</si>
  <si>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</si>
  <si>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</si>
  <si>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</si>
  <si>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</si>
  <si>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</si>
  <si>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</si>
  <si>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</si>
  <si>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</si>
  <si>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</si>
  <si>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</si>
  <si>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</si>
  <si>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</si>
  <si>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</si>
  <si>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</si>
  <si>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</si>
  <si>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</si>
  <si>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</si>
  <si>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</si>
  <si>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</si>
  <si>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</si>
  <si>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</si>
  <si>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</si>
  <si>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</si>
  <si>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</si>
  <si>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</si>
  <si>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</si>
  <si>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</si>
  <si>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</si>
  <si>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</si>
  <si>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</si>
  <si>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</si>
  <si>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</si>
  <si>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</si>
  <si>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</si>
  <si>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</si>
  <si>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</si>
  <si>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</si>
  <si>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</si>
  <si>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</si>
  <si>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</si>
  <si>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</si>
  <si>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</si>
  <si>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</si>
  <si>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</si>
  <si>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</si>
  <si>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</si>
  <si>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</si>
  <si>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</si>
  <si>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</si>
  <si>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</si>
  <si>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</si>
  <si>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</si>
  <si>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</si>
  <si>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</si>
  <si>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</si>
  <si>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</si>
  <si>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</si>
  <si>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</si>
  <si>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</si>
  <si>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</si>
  <si>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</si>
  <si>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</si>
  <si>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</si>
  <si>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</si>
  <si>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</si>
  <si>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</si>
  <si>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</si>
  <si>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</si>
  <si>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</si>
  <si>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</si>
  <si>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</si>
  <si>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</si>
  <si>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</si>
  <si>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</si>
  <si>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</si>
  <si>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</si>
  <si>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</si>
  <si>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</si>
  <si>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</si>
  <si>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</si>
  <si>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</si>
  <si>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</si>
  <si>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</si>
  <si>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</si>
  <si>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</si>
  <si>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</si>
  <si>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</si>
  <si>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</si>
  <si>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</si>
  <si>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</si>
  <si>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</si>
  <si>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</si>
  <si>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</si>
  <si>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</si>
  <si>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</si>
  <si>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</si>
  <si>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</si>
  <si>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</si>
  <si>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</si>
  <si>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</si>
  <si>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</si>
  <si>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</si>
  <si>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</si>
  <si>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</si>
  <si>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</si>
  <si>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</si>
  <si>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</si>
  <si>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</si>
  <si>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</si>
  <si>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</si>
  <si>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</si>
  <si>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</si>
  <si>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</si>
  <si>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</si>
  <si>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</si>
  <si>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</si>
  <si>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</si>
  <si>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</si>
  <si>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</si>
  <si>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</si>
  <si>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</si>
  <si>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</si>
  <si>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</si>
  <si>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</si>
  <si>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</si>
  <si>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</si>
  <si>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</si>
  <si>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</si>
  <si>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</si>
  <si>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</si>
  <si>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</si>
  <si>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</si>
  <si>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</si>
  <si>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</si>
  <si>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</si>
  <si>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</si>
  <si>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</si>
  <si>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</si>
  <si>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</si>
  <si>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</si>
  <si>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</si>
  <si>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</si>
  <si>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</si>
  <si>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</si>
  <si>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</si>
  <si>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</si>
  <si>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</si>
  <si>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</si>
  <si>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</si>
  <si>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</si>
  <si>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</si>
  <si>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</si>
  <si>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</si>
  <si>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</si>
  <si>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</si>
  <si>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</si>
  <si>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</si>
  <si>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</si>
  <si>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</si>
  <si>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</si>
  <si>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</si>
  <si>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</si>
  <si>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</si>
  <si>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</si>
  <si>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</si>
  <si>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</si>
  <si>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</si>
  <si>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</si>
  <si>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</si>
  <si>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</si>
  <si>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</si>
  <si>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</si>
  <si>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</si>
  <si>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</si>
  <si>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</si>
  <si>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</si>
  <si>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</si>
  <si>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</si>
  <si>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</si>
  <si>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</si>
  <si>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</si>
  <si>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</si>
  <si>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</si>
  <si>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</si>
  <si>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</si>
  <si>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</si>
  <si>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</si>
  <si>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</si>
  <si>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</si>
  <si>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</si>
  <si>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</si>
  <si>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</si>
  <si>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</si>
  <si>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</si>
  <si>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</si>
  <si>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</si>
  <si>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</si>
  <si>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</si>
  <si>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</si>
  <si>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</si>
  <si>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</si>
  <si>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</si>
  <si>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</si>
  <si>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</si>
  <si>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</si>
  <si>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</si>
  <si>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</si>
  <si>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</si>
  <si>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</si>
  <si>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</si>
  <si>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</si>
  <si>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</si>
  <si>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</si>
  <si>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</si>
  <si>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</si>
  <si>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</si>
  <si>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</si>
  <si>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</si>
  <si>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</si>
  <si>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</si>
  <si>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</si>
  <si>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</si>
  <si>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</si>
  <si>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</si>
  <si>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</si>
  <si>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</si>
  <si>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</si>
  <si>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</si>
  <si>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</si>
  <si>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</si>
  <si>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</si>
  <si>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</si>
  <si>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</si>
  <si>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</si>
  <si>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</si>
  <si>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</si>
  <si>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</si>
  <si>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</si>
  <si>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</si>
  <si>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</si>
  <si>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</si>
  <si>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</si>
  <si>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</si>
  <si>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</si>
  <si>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</si>
  <si>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</si>
  <si>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</si>
  <si>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</si>
  <si>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</si>
  <si>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</si>
  <si>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</si>
  <si>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</si>
  <si>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</si>
  <si>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</si>
  <si>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</si>
  <si>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</si>
  <si>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</si>
  <si>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</si>
  <si>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</si>
  <si>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</si>
  <si>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</si>
  <si>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</si>
  <si>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</si>
  <si>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</si>
  <si>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</si>
  <si>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</si>
  <si>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</si>
  <si>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</si>
  <si>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</si>
  <si>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</si>
  <si>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</si>
  <si>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</si>
  <si>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</si>
  <si>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</si>
  <si>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</si>
  <si>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</si>
  <si>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</si>
  <si>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</si>
  <si>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</si>
  <si>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</si>
  <si>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</si>
  <si>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</si>
  <si>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</si>
  <si>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</si>
  <si>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</si>
  <si>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</si>
  <si>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</si>
  <si>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</si>
  <si>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</si>
  <si>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</si>
  <si>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</si>
  <si>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</si>
  <si>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</si>
  <si>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</si>
  <si>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</si>
  <si>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</si>
  <si>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</si>
  <si>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</si>
  <si>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</si>
  <si>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</si>
  <si>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</si>
  <si>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</si>
  <si>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</si>
  <si>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</si>
  <si>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</si>
  <si>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</si>
  <si>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</si>
  <si>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</si>
  <si>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</si>
  <si>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</si>
  <si>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</si>
  <si>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</si>
  <si>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</si>
  <si>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</si>
  <si>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</si>
  <si>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</si>
  <si>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</si>
  <si>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</si>
  <si>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</si>
  <si>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</si>
  <si>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</si>
  <si>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</si>
  <si>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</si>
  <si>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</si>
  <si>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</si>
  <si>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</si>
  <si>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</si>
  <si>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</si>
  <si>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</si>
  <si>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</si>
  <si>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</si>
  <si>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</si>
  <si>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</si>
  <si>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</si>
  <si>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</si>
  <si>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</si>
  <si>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</si>
  <si>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</si>
  <si>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</si>
  <si>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</si>
  <si>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</si>
  <si>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</si>
  <si>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</si>
  <si>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</si>
  <si>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</si>
  <si>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</si>
  <si>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</si>
  <si>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</si>
  <si>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</si>
  <si>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</si>
  <si>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</si>
  <si>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</si>
  <si>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</si>
  <si>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</si>
  <si>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</si>
  <si>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</si>
  <si>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</si>
  <si>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</si>
  <si>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</si>
  <si>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</si>
  <si>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</si>
  <si>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</si>
  <si>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</si>
  <si>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</si>
  <si>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</si>
  <si>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</si>
  <si>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</si>
  <si>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</si>
  <si>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</si>
  <si>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</si>
  <si>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</si>
  <si>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</si>
  <si>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</si>
  <si>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</si>
  <si>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</si>
  <si>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</si>
  <si>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</si>
  <si>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</si>
  <si>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</si>
  <si>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</si>
  <si>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</si>
  <si>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</si>
  <si>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</si>
  <si>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</si>
  <si>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</si>
  <si>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</si>
  <si>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</si>
  <si>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</si>
  <si>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</si>
  <si>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</si>
  <si>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</si>
  <si>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</si>
  <si>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</si>
  <si>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</si>
  <si>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</si>
  <si>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</si>
  <si>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</si>
  <si>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</si>
  <si>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</si>
  <si>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</si>
  <si>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</si>
  <si>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</si>
  <si>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</si>
  <si>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</si>
  <si>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</si>
  <si>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</si>
  <si>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</si>
  <si>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</si>
  <si>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</si>
  <si>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</si>
  <si>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</si>
  <si>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</si>
  <si>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</si>
  <si>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</si>
  <si>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</si>
  <si>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</si>
  <si>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</si>
  <si>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</si>
  <si>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</si>
  <si>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</si>
  <si>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</si>
  <si>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</si>
  <si>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</si>
  <si>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</si>
  <si>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</si>
  <si>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</si>
  <si>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</si>
  <si>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</si>
  <si>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</si>
  <si>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</si>
  <si>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</si>
  <si>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</si>
  <si>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</si>
  <si>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</si>
  <si>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</si>
  <si>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</si>
  <si>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</si>
  <si>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</si>
  <si>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</si>
  <si>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</si>
  <si>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</si>
  <si>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</si>
  <si>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</si>
  <si>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</si>
  <si>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</si>
  <si>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</si>
  <si>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</si>
  <si>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</si>
  <si>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</si>
  <si>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</si>
  <si>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</si>
  <si>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</si>
  <si>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</si>
  <si>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</si>
  <si>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</si>
  <si>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</si>
  <si>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</si>
  <si>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</si>
  <si>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</si>
  <si>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</si>
  <si>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</si>
  <si>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</si>
  <si>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</si>
  <si>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</si>
  <si>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</si>
  <si>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</si>
  <si>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</si>
  <si>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</si>
  <si>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</si>
  <si>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</si>
  <si>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</si>
  <si>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</si>
  <si>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</si>
  <si>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</si>
  <si>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</si>
  <si>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</si>
  <si>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</si>
  <si>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</si>
  <si>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</si>
  <si>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</si>
  <si>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</si>
  <si>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</si>
  <si>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</si>
  <si>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</si>
  <si>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</si>
  <si>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</si>
  <si>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</si>
  <si>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</si>
  <si>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</si>
  <si>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</si>
  <si>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</si>
  <si>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</si>
  <si>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</si>
  <si>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</si>
  <si>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</si>
  <si>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</si>
  <si>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</si>
  <si>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</si>
  <si>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</si>
  <si>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</si>
  <si>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</si>
  <si>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</si>
  <si>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</si>
  <si>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</si>
  <si>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</si>
  <si>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</si>
  <si>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</si>
  <si>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</si>
  <si>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</si>
  <si>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</si>
  <si>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</si>
  <si>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</si>
  <si>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</si>
  <si>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</si>
  <si>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</si>
  <si>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</si>
  <si>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</si>
  <si>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</si>
  <si>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</si>
  <si>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</si>
  <si>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</si>
  <si>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</si>
  <si>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</si>
  <si>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</si>
  <si>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</si>
  <si>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</si>
  <si>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</si>
  <si>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</si>
  <si>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</si>
  <si>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</si>
  <si>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</si>
  <si>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</si>
  <si>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</si>
  <si>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</si>
  <si>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</si>
  <si>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</si>
  <si>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</si>
  <si>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</si>
  <si>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</si>
  <si>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</si>
  <si>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</si>
  <si>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</si>
  <si>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</si>
  <si>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</si>
  <si>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</si>
  <si>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</si>
  <si>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</si>
  <si>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</si>
  <si>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</si>
  <si>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</si>
  <si>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</si>
  <si>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</si>
  <si>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</si>
  <si>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</si>
  <si>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</si>
  <si>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</si>
  <si>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</si>
  <si>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</si>
  <si>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</si>
  <si>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</si>
  <si>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</si>
  <si>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</si>
  <si>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</si>
  <si>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</si>
  <si>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</si>
  <si>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</si>
  <si>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</si>
  <si>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</si>
  <si>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</si>
  <si>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</si>
  <si>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</si>
  <si>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</si>
  <si>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</si>
  <si>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</si>
  <si>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</si>
  <si>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</si>
  <si>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</si>
  <si>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</si>
  <si>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</si>
  <si>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</si>
  <si>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</si>
  <si>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</si>
  <si>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</si>
  <si>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</si>
  <si>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</si>
  <si>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</si>
  <si>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</si>
  <si>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</si>
  <si>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</si>
  <si>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</si>
  <si>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</si>
  <si>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</si>
  <si>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</si>
  <si>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</si>
  <si>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</si>
  <si>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</si>
  <si>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</si>
  <si>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</si>
  <si>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</si>
  <si>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</si>
  <si>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</si>
  <si>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</si>
  <si>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</si>
  <si>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</si>
  <si>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</si>
  <si>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</si>
  <si>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</si>
  <si>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</si>
  <si>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</si>
  <si>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</si>
  <si>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</si>
  <si>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</si>
  <si>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</si>
  <si>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</si>
  <si>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</si>
  <si>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</si>
  <si>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</si>
  <si>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</si>
  <si>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</si>
  <si>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</si>
  <si>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</si>
  <si>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</si>
  <si>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</si>
  <si>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</si>
  <si>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</si>
  <si>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</si>
  <si>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</si>
  <si>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</si>
  <si>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</si>
  <si>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</si>
  <si>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</si>
  <si>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</si>
  <si>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</si>
  <si>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</si>
  <si>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</si>
  <si>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</si>
  <si>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</si>
  <si>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</si>
  <si>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</si>
  <si>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</si>
  <si>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</si>
  <si>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</si>
  <si>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</si>
  <si>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</si>
  <si>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</si>
  <si>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</si>
  <si>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</si>
  <si>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</si>
  <si>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</si>
  <si>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</si>
  <si>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</si>
  <si>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</si>
  <si>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</si>
  <si>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</si>
  <si>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</si>
  <si>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</si>
  <si>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</si>
  <si>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</si>
  <si>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</si>
  <si>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</si>
  <si>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</si>
  <si>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</si>
  <si>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</si>
  <si>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</si>
  <si>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</si>
  <si>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</si>
  <si>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</si>
  <si>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</si>
  <si>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</si>
  <si>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</si>
  <si>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</si>
  <si>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</si>
  <si>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</si>
  <si>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</si>
  <si>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</si>
  <si>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</si>
  <si>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</si>
  <si>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</si>
  <si>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</si>
  <si>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</si>
  <si>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</si>
  <si>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</si>
  <si>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</si>
  <si>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</si>
  <si>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</si>
  <si>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</si>
  <si>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</si>
  <si>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</si>
  <si>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</si>
  <si>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</si>
  <si>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</si>
  <si>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</si>
  <si>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</si>
  <si>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</si>
  <si>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</si>
  <si>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</si>
  <si>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</si>
  <si>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</si>
  <si>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</si>
  <si>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</si>
  <si>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</si>
  <si>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</si>
  <si>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</si>
  <si>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</si>
  <si>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</si>
  <si>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</si>
  <si>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</si>
  <si>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</si>
  <si>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</si>
  <si>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</si>
  <si>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</si>
  <si>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</si>
  <si>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</si>
  <si>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</si>
  <si>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</si>
  <si>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</si>
  <si>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</si>
  <si>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</si>
  <si>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</si>
  <si>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</si>
  <si>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</si>
  <si>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</si>
  <si>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</si>
  <si>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</si>
  <si>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</si>
  <si>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</si>
  <si>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</si>
  <si>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</si>
  <si>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</si>
  <si>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</si>
  <si>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</si>
  <si>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</si>
  <si>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</si>
  <si>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</si>
  <si>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</si>
  <si>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</si>
  <si>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</si>
  <si>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</si>
  <si>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</si>
  <si>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</si>
  <si>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</si>
  <si>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</si>
  <si>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</si>
  <si>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</si>
  <si>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</si>
  <si>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</si>
  <si>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</si>
  <si>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</si>
  <si>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</si>
  <si>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</si>
  <si>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</si>
  <si>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</si>
  <si>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</si>
  <si>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</si>
  <si>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</si>
  <si>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</si>
  <si>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</si>
  <si>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</si>
  <si>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</si>
  <si>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</si>
  <si>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</si>
  <si>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</si>
  <si>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</si>
  <si>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</si>
  <si>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</si>
  <si>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</si>
  <si>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</si>
  <si>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</si>
  <si>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</si>
  <si>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</si>
  <si>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</si>
  <si>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</si>
  <si>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</si>
  <si>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</si>
  <si>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</si>
  <si>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</si>
  <si>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</si>
  <si>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</si>
  <si>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</si>
  <si>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</si>
  <si>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</si>
  <si>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</si>
  <si>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</si>
  <si>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</si>
  <si>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</si>
  <si>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</si>
  <si>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</si>
  <si>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</si>
  <si>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</si>
  <si>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</si>
  <si>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</si>
  <si>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</si>
  <si>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</si>
  <si>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</si>
  <si>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</si>
  <si>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</si>
  <si>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</si>
  <si>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</si>
  <si>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</si>
  <si>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</si>
  <si>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</si>
  <si>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</si>
  <si>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</si>
  <si>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</si>
  <si>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</si>
  <si>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</si>
  <si>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</si>
  <si>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</si>
  <si>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</si>
  <si>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</si>
  <si>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</si>
  <si>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</si>
  <si>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</si>
  <si>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</si>
  <si>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</si>
  <si>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</si>
  <si>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</si>
  <si>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</si>
  <si>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</si>
  <si>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</si>
  <si>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</si>
  <si>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</si>
  <si>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</si>
  <si>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</si>
  <si>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</si>
  <si>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</si>
  <si>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</si>
  <si>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</si>
  <si>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</si>
  <si>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</si>
  <si>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</si>
  <si>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</si>
  <si>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</si>
  <si>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</si>
  <si>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</si>
  <si>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</si>
  <si>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</si>
  <si>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</si>
  <si>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</si>
  <si>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</si>
  <si>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</si>
  <si>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</si>
  <si>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</si>
  <si>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</si>
  <si>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</si>
  <si>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</si>
  <si>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</si>
  <si>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</si>
  <si>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</si>
  <si>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</si>
  <si>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</si>
  <si>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</si>
  <si>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</si>
  <si>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</si>
  <si>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</si>
  <si>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</si>
  <si>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</si>
  <si>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</si>
  <si>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</si>
  <si>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</si>
  <si>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</si>
  <si>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</si>
  <si>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</si>
  <si>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</si>
  <si>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</si>
  <si>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</si>
  <si>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</si>
  <si>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</si>
  <si>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</si>
  <si>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</si>
  <si>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</si>
  <si>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</si>
  <si>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</si>
  <si>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</si>
  <si>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</si>
  <si>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</si>
  <si>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</si>
  <si>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</si>
  <si>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</si>
  <si>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</si>
  <si>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</si>
  <si>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</si>
  <si>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</si>
  <si>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</si>
  <si>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</si>
  <si>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</si>
  <si>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</si>
  <si>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</si>
  <si>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</si>
  <si>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</si>
  <si>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</si>
  <si>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</si>
  <si>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</si>
  <si>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</si>
  <si>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</si>
  <si>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</si>
  <si>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</si>
  <si>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</si>
  <si>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</si>
  <si>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</si>
  <si>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</si>
  <si>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</si>
  <si>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</si>
  <si>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</si>
  <si>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</si>
  <si>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</si>
  <si>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</si>
  <si>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</si>
  <si>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</si>
  <si>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</si>
  <si>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</si>
  <si>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</si>
  <si>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</si>
  <si>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</si>
  <si>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</si>
  <si>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</si>
  <si>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</si>
  <si>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</si>
  <si>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</si>
  <si>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</si>
  <si>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</si>
  <si>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</si>
  <si>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</si>
  <si>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</si>
  <si>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</si>
  <si>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</si>
  <si>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</si>
  <si>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</si>
  <si>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</si>
  <si>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</si>
  <si>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</si>
  <si>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</si>
  <si>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</si>
  <si>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</si>
  <si>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</si>
  <si>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</si>
  <si>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</si>
  <si>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</si>
  <si>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</si>
  <si>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</si>
  <si>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</si>
  <si>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</si>
  <si>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</si>
  <si>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</si>
  <si>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</si>
  <si>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</si>
  <si>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</si>
  <si>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</si>
  <si>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</si>
  <si>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</si>
  <si>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</si>
  <si>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</si>
  <si>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</si>
  <si>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</si>
  <si>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</si>
  <si>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</si>
  <si>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</si>
  <si>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</si>
  <si>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</si>
  <si>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</si>
  <si>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</si>
  <si>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</si>
  <si>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</si>
  <si>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</si>
  <si>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</si>
  <si>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</si>
  <si>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</si>
  <si>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</si>
  <si>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</si>
  <si>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</si>
  <si>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</si>
  <si>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</si>
  <si>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</si>
  <si>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</si>
  <si>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</si>
  <si>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</si>
  <si>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</si>
  <si>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</si>
  <si>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</si>
  <si>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</si>
  <si>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</si>
  <si>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</si>
  <si>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</si>
  <si>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</si>
  <si>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</si>
  <si>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</si>
  <si>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</si>
  <si>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</si>
  <si>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</si>
  <si>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</si>
  <si>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</si>
  <si>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</si>
  <si>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</si>
  <si>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</si>
  <si>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</si>
  <si>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</si>
  <si>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</si>
  <si>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</si>
  <si>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</si>
  <si>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</si>
  <si>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</si>
  <si>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</si>
  <si>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</si>
  <si>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</si>
  <si>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</si>
  <si>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</si>
  <si>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</si>
  <si>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</si>
  <si>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</si>
  <si>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</si>
  <si>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</si>
  <si>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</si>
  <si>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</si>
  <si>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</si>
  <si>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</si>
  <si>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</si>
  <si>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</si>
  <si>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</si>
  <si>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</si>
  <si>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</si>
  <si>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</si>
  <si>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</si>
  <si>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</si>
  <si>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</si>
  <si>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</si>
  <si>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</si>
  <si>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</si>
  <si>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</si>
  <si>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</si>
  <si>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</si>
  <si>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</si>
  <si>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</si>
  <si>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</si>
  <si>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</si>
  <si>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</si>
  <si>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</si>
  <si>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</si>
  <si>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</si>
  <si>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</si>
  <si>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</si>
  <si>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</si>
  <si>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</si>
  <si>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</si>
  <si>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</si>
  <si>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</si>
  <si>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</si>
  <si>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</si>
  <si>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</si>
  <si>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</si>
  <si>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</si>
  <si>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</si>
  <si>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</si>
  <si>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</si>
  <si>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</si>
  <si>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</si>
  <si>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</si>
  <si>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</si>
  <si>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</si>
  <si>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</si>
  <si>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</si>
  <si>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</si>
  <si>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</si>
  <si>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</si>
  <si>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</si>
  <si>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</si>
  <si>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</si>
  <si>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</si>
  <si>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</si>
  <si>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</si>
  <si>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</si>
  <si>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</si>
  <si>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</si>
  <si>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</si>
  <si>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</si>
  <si>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</si>
  <si>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</si>
  <si>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</si>
  <si>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</si>
  <si>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</si>
  <si>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</si>
  <si>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</si>
  <si>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</si>
  <si>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</si>
  <si>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</si>
  <si>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</si>
  <si>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</si>
  <si>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</si>
  <si>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</si>
  <si>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</si>
  <si>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</si>
  <si>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</si>
  <si>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</si>
  <si>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</si>
  <si>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</si>
  <si>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</si>
  <si>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</si>
  <si>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</si>
  <si>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</si>
  <si>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</si>
  <si>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</si>
  <si>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</si>
  <si>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</si>
  <si>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</si>
  <si>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</si>
  <si>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</si>
  <si>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</si>
  <si>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</si>
  <si>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</si>
  <si>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</si>
  <si>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</si>
  <si>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</si>
  <si>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</si>
  <si>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</si>
  <si>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</si>
  <si>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</si>
  <si>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</si>
  <si>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</si>
  <si>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</si>
  <si>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</si>
  <si>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</si>
  <si>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</si>
  <si>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</si>
  <si>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</si>
  <si>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</si>
  <si>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</si>
  <si>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</si>
  <si>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</si>
  <si>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</si>
  <si>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</si>
  <si>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</si>
  <si>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</si>
  <si>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</si>
  <si>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</si>
  <si>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</si>
  <si>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</si>
  <si>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</si>
  <si>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</si>
  <si>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</si>
  <si>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</si>
  <si>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</si>
  <si>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</si>
  <si>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</si>
  <si>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</si>
  <si>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</si>
  <si>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</si>
  <si>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</si>
  <si>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</si>
  <si>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</si>
  <si>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</si>
  <si>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</si>
  <si>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</si>
  <si>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</si>
  <si>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</si>
  <si>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</si>
  <si>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</si>
  <si>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</si>
  <si>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</si>
  <si>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</si>
  <si>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</si>
  <si>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</si>
  <si>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</si>
  <si>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</si>
  <si>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</si>
  <si>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</si>
  <si>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</si>
  <si>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</si>
  <si>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</si>
  <si>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</si>
  <si>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</si>
  <si>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</si>
  <si>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</si>
  <si>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</si>
  <si>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</si>
  <si>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</si>
  <si>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</si>
  <si>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</si>
  <si>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</si>
  <si>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</si>
  <si>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</si>
  <si>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</si>
  <si>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</si>
  <si>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</si>
  <si>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</si>
  <si>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</si>
  <si>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</si>
  <si>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</si>
  <si>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</si>
  <si>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</si>
  <si>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</si>
  <si>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</si>
  <si>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</si>
  <si>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</si>
  <si>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</si>
  <si>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</si>
  <si>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</si>
  <si>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</si>
  <si>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</si>
  <si>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</si>
  <si>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</si>
  <si>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</si>
  <si>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</si>
  <si>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</si>
  <si>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</si>
  <si>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</si>
  <si>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</si>
  <si>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</si>
  <si>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</si>
  <si>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</si>
  <si>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</si>
  <si>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</si>
  <si>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</si>
  <si>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</si>
  <si>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</si>
  <si>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</si>
  <si>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</si>
  <si>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</si>
  <si>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</si>
  <si>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</si>
  <si>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</si>
  <si>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</si>
  <si>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</si>
  <si>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</si>
  <si>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</si>
  <si>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</si>
  <si>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</si>
  <si>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</si>
  <si>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</si>
  <si>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</si>
  <si>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</si>
  <si>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</si>
  <si>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</si>
  <si>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</si>
  <si>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</si>
  <si>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</si>
  <si>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</si>
  <si>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</si>
  <si>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</si>
  <si>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</si>
  <si>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</si>
  <si>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</si>
  <si>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</si>
  <si>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</si>
  <si>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</si>
  <si>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</si>
  <si>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</si>
  <si>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</si>
  <si>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</si>
  <si>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</si>
  <si>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</si>
  <si>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</si>
  <si>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</si>
  <si>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</si>
  <si>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</si>
  <si>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</si>
  <si>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</si>
  <si>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</si>
  <si>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</si>
  <si>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</si>
  <si>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</si>
  <si>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</si>
  <si>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</si>
  <si>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</si>
  <si>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</si>
  <si>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</si>
  <si>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</si>
  <si>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</si>
  <si>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</si>
  <si>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</si>
  <si>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</si>
  <si>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</si>
  <si>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</si>
  <si>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</si>
  <si>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</si>
  <si>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</si>
  <si>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</si>
  <si>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</si>
  <si>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</si>
  <si>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</si>
  <si>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</si>
  <si>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</si>
  <si>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</si>
  <si>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</si>
  <si>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</si>
  <si>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</si>
  <si>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</si>
  <si>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</si>
  <si>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</si>
  <si>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</si>
  <si>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</si>
  <si>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</si>
  <si>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</si>
  <si>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</si>
  <si>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</si>
  <si>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</si>
  <si>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</si>
  <si>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</si>
  <si>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</si>
  <si>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</si>
  <si>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</si>
  <si>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</si>
  <si>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</si>
  <si>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</si>
  <si>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</si>
  <si>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</si>
  <si>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</si>
  <si>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</si>
  <si>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</si>
  <si>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</si>
  <si>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</si>
  <si>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</si>
  <si>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</si>
  <si>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</si>
  <si>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</si>
  <si>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</si>
  <si>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</si>
  <si>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</si>
  <si>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</si>
  <si>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</si>
  <si>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</si>
  <si>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</si>
  <si>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</si>
  <si>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</si>
  <si>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</si>
  <si>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</si>
  <si>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</si>
  <si>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</si>
  <si>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</si>
  <si>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</si>
  <si>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</si>
  <si>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</si>
  <si>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</si>
  <si>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</si>
  <si>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</si>
  <si>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</si>
  <si>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</si>
  <si>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</si>
  <si>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</si>
  <si>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</si>
  <si>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</si>
  <si>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</si>
  <si>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</si>
  <si>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</si>
  <si>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</si>
  <si>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</si>
  <si>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</si>
  <si>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</si>
  <si>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</si>
  <si>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</si>
  <si>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</si>
  <si>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</si>
  <si>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</si>
  <si>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</si>
  <si>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</si>
  <si>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</si>
  <si>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</si>
  <si>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</si>
  <si>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</si>
  <si>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</si>
  <si>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</si>
  <si>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</si>
  <si>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</si>
  <si>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</si>
  <si>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</si>
  <si>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</si>
  <si>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</si>
  <si>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</si>
  <si>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</si>
  <si>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</si>
  <si>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</si>
  <si>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</si>
  <si>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</si>
  <si>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</si>
  <si>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</si>
  <si>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</si>
  <si>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</si>
  <si>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</si>
  <si>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</si>
  <si>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</si>
  <si>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</si>
  <si>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</si>
  <si>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</si>
  <si>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</si>
  <si>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</si>
  <si>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</si>
  <si>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</si>
  <si>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</si>
  <si>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</si>
  <si>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</si>
  <si>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</si>
  <si>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</si>
  <si>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</si>
  <si>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</si>
  <si>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</si>
  <si>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</si>
  <si>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</si>
  <si>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</si>
  <si>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</si>
  <si>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</si>
  <si>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</si>
  <si>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</si>
  <si>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</si>
  <si>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</si>
  <si>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</si>
  <si>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</si>
  <si>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</si>
  <si>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</si>
  <si>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</si>
  <si>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</si>
  <si>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</si>
  <si>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</si>
  <si>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</si>
  <si>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</si>
  <si>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</si>
  <si>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</si>
  <si>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</si>
  <si>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</si>
  <si>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</si>
  <si>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</si>
  <si>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</si>
  <si>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</si>
  <si>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</si>
  <si>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</si>
  <si>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</si>
  <si>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</si>
  <si>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</si>
  <si>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</si>
  <si>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</si>
  <si>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</si>
  <si>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</si>
  <si>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</si>
  <si>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</si>
  <si>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</si>
  <si>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</si>
  <si>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</si>
  <si>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</si>
  <si>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</si>
  <si>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</si>
  <si>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</si>
  <si>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</si>
  <si>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</si>
  <si>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</si>
  <si>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</si>
  <si>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</si>
  <si>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</si>
  <si>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</si>
  <si>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</si>
  <si>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</si>
  <si>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</si>
  <si>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</si>
  <si>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</si>
  <si>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</si>
  <si>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</si>
  <si>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</si>
  <si>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</si>
  <si>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</si>
  <si>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</si>
  <si>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</si>
  <si>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</si>
  <si>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</si>
  <si>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</si>
  <si>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</si>
  <si>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</si>
  <si>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</si>
  <si>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</si>
  <si>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</si>
  <si>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</si>
  <si>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</si>
  <si>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</si>
  <si>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</si>
  <si>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</si>
  <si>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</si>
  <si>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</si>
  <si>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</si>
  <si>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</si>
  <si>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</si>
  <si>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</si>
  <si>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</si>
  <si>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</si>
  <si>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</si>
  <si>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</si>
  <si>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</si>
  <si>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</si>
  <si>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</si>
  <si>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</si>
  <si>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</si>
  <si>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</si>
  <si>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</si>
  <si>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</si>
  <si>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</si>
  <si>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</si>
  <si>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</si>
  <si>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</si>
  <si>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</si>
  <si>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</si>
  <si>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</si>
  <si>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</si>
  <si>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</si>
  <si>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</si>
  <si>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</si>
  <si>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</si>
  <si>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</si>
  <si>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</si>
  <si>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</si>
  <si>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</si>
  <si>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</si>
  <si>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</si>
  <si>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</si>
  <si>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</si>
  <si>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</si>
  <si>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</si>
  <si>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</si>
  <si>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</si>
  <si>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</si>
  <si>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</si>
  <si>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</si>
  <si>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</si>
  <si>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</si>
  <si>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</si>
  <si>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</si>
  <si>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</si>
  <si>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</si>
  <si>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</si>
  <si>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</si>
  <si>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</si>
  <si>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</si>
  <si>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</si>
  <si>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</si>
  <si>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</si>
  <si>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</si>
  <si>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</si>
  <si>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</si>
  <si>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</si>
  <si>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</si>
  <si>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</si>
  <si>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</si>
  <si>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</si>
  <si>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</si>
  <si>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</si>
  <si>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</si>
  <si>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</si>
  <si>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</si>
  <si>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</si>
  <si>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</si>
  <si>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</si>
  <si>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</si>
  <si>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</si>
  <si>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</si>
  <si>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</si>
  <si>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</si>
  <si>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</si>
  <si>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</si>
  <si>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</si>
  <si>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</si>
  <si>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</si>
  <si>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</si>
  <si>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</si>
  <si>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</si>
  <si>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</si>
  <si>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</si>
  <si>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</si>
  <si>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</si>
  <si>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</si>
  <si>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</si>
  <si>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</si>
  <si>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</si>
  <si>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</si>
  <si>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</si>
  <si>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</si>
  <si>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</si>
  <si>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</si>
  <si>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</si>
  <si>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</si>
  <si>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</si>
  <si>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</si>
  <si>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</si>
  <si>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</si>
  <si>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</si>
  <si>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</si>
  <si>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</si>
  <si>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</si>
  <si>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</si>
  <si>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</si>
  <si>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</si>
  <si>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</si>
  <si>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</si>
  <si>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</si>
  <si>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</si>
  <si>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</si>
  <si>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</si>
  <si>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</si>
  <si>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</si>
  <si>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</si>
  <si>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</si>
  <si>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</si>
  <si>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</si>
  <si>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</si>
  <si>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</si>
  <si>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</si>
  <si>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</si>
  <si>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</si>
  <si>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</si>
  <si>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</si>
  <si>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</si>
  <si>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</si>
  <si>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</si>
  <si>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</si>
  <si>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</si>
  <si>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</si>
  <si>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</si>
  <si>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</si>
  <si>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</si>
  <si>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</si>
  <si>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</si>
  <si>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</si>
  <si>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</si>
  <si>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</si>
  <si>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</si>
  <si>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</si>
  <si>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</si>
  <si>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</si>
  <si>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</si>
  <si>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</si>
  <si>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</si>
  <si>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</si>
  <si>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</si>
  <si>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</si>
  <si>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</si>
  <si>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</si>
  <si>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</si>
  <si>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</si>
  <si>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</si>
  <si>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</si>
  <si>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</si>
  <si>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</si>
  <si>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</si>
  <si>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</si>
  <si>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</si>
  <si>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</si>
  <si>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</si>
  <si>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</si>
  <si>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</si>
  <si>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</si>
  <si>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</si>
  <si>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</si>
  <si>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</si>
  <si>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</si>
  <si>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</si>
  <si>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</si>
  <si>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</si>
  <si>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</si>
  <si>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</si>
  <si>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</si>
  <si>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</si>
  <si>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</si>
  <si>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</si>
  <si>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</si>
  <si>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</si>
  <si>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</si>
  <si>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</si>
  <si>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</si>
  <si>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</si>
  <si>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</si>
  <si>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</si>
  <si>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</si>
  <si>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</si>
  <si>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</si>
  <si>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</si>
  <si>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</si>
  <si>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</si>
  <si>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</si>
  <si>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</si>
  <si>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</si>
  <si>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</si>
  <si>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</si>
  <si>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</si>
  <si>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</si>
  <si>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</si>
  <si>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</si>
  <si>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</si>
  <si>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</si>
  <si>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</si>
  <si>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</si>
  <si>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</si>
  <si>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</si>
  <si>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</si>
  <si>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</si>
  <si>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</si>
  <si>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</si>
  <si>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</si>
  <si>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</si>
  <si>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</si>
  <si>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</si>
  <si>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</si>
  <si>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</si>
  <si>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</si>
  <si>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</si>
  <si>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</si>
  <si>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</si>
  <si>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</si>
  <si>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</si>
  <si>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</si>
  <si>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</si>
  <si>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</si>
  <si>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</si>
  <si>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</si>
  <si>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</si>
  <si>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</si>
  <si>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</si>
  <si>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</si>
  <si>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</si>
  <si>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</si>
  <si>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</si>
  <si>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</si>
  <si>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</si>
  <si>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</si>
  <si>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</si>
  <si>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</si>
  <si>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</si>
  <si>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</si>
  <si>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</si>
  <si>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</si>
  <si>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</si>
  <si>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</si>
  <si>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</si>
  <si>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</si>
  <si>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</si>
  <si>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</si>
  <si>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</si>
  <si>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</si>
  <si>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</si>
  <si>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</si>
  <si>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</si>
  <si>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</si>
  <si>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</si>
  <si>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</si>
  <si>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</si>
  <si>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</si>
  <si>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</si>
  <si>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</si>
  <si>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</si>
  <si>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</si>
  <si>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</si>
  <si>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</si>
  <si>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</si>
  <si>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</si>
  <si>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</si>
  <si>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</si>
  <si>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</si>
  <si>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</si>
  <si>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</si>
  <si>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</si>
  <si>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</si>
  <si>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</si>
  <si>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</si>
  <si>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</si>
  <si>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</si>
  <si>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</si>
  <si>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</si>
  <si>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</si>
  <si>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</si>
  <si>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</si>
  <si>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</si>
  <si>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</si>
  <si>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</si>
  <si>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</si>
  <si>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</si>
  <si>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</si>
  <si>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</si>
  <si>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</si>
  <si>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</si>
  <si>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</si>
  <si>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</si>
  <si>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</si>
  <si>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</si>
  <si>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</si>
  <si>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</si>
  <si>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</si>
  <si>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</si>
  <si>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</si>
  <si>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</si>
  <si>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</si>
  <si>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</si>
  <si>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</si>
  <si>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</si>
  <si>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</si>
  <si>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</si>
  <si>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</si>
  <si>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</si>
  <si>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</si>
  <si>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</si>
  <si>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</si>
  <si>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</si>
  <si>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</si>
  <si>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</si>
  <si>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</si>
  <si>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</si>
  <si>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</si>
  <si>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</si>
  <si>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</si>
  <si>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</si>
  <si>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</si>
  <si>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</si>
  <si>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</si>
  <si>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</si>
  <si>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</si>
  <si>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</si>
  <si>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</si>
  <si>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</si>
  <si>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</si>
  <si>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</si>
  <si>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</si>
  <si>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</si>
  <si>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</si>
  <si>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</si>
  <si>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</si>
  <si>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</si>
  <si>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</si>
  <si>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</si>
  <si>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</si>
  <si>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</si>
  <si>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</si>
  <si>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</si>
  <si>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</si>
  <si>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</si>
  <si>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</si>
  <si>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</si>
  <si>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</si>
  <si>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</si>
  <si>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</si>
  <si>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</si>
  <si>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</si>
  <si>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</si>
  <si>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</si>
  <si>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</si>
  <si>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</si>
  <si>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</si>
  <si>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</si>
  <si>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</si>
  <si>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</si>
  <si>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</si>
  <si>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</si>
  <si>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</si>
  <si>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</si>
  <si>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</si>
  <si>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</si>
  <si>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</si>
  <si>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</si>
  <si>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</si>
  <si>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</si>
  <si>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</si>
  <si>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</si>
  <si>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</si>
  <si>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</si>
  <si>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</si>
  <si>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</si>
  <si>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</si>
  <si>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</si>
  <si>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</si>
  <si>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</si>
  <si>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</si>
  <si>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</si>
  <si>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</si>
  <si>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</si>
  <si>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</si>
  <si>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</si>
  <si>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</si>
  <si>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</si>
  <si>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</si>
  <si>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</si>
  <si>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</si>
  <si>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</si>
  <si>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</si>
  <si>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</si>
  <si>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</si>
  <si>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</si>
  <si>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</si>
  <si>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</si>
  <si>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</si>
  <si>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</si>
  <si>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</si>
  <si>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</si>
  <si>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</si>
  <si>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</si>
  <si>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</si>
  <si>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</si>
  <si>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</si>
  <si>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</si>
  <si>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</si>
  <si>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</si>
  <si>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</si>
  <si>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</si>
  <si>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</si>
  <si>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</si>
  <si>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</si>
  <si>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</si>
  <si>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</si>
  <si>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</si>
  <si>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</si>
  <si>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</si>
  <si>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</si>
  <si>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</si>
  <si>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</si>
  <si>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</si>
  <si>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</si>
  <si>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</si>
  <si>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</si>
  <si>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</si>
  <si>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</si>
  <si>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</si>
  <si>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</si>
  <si>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</si>
  <si>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</si>
  <si>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</si>
  <si>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</si>
  <si>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</si>
  <si>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</si>
  <si>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</si>
  <si>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</si>
  <si>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</si>
  <si>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</si>
  <si>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</si>
  <si>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</si>
  <si>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</si>
  <si>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</si>
  <si>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</si>
  <si>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</si>
  <si>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</si>
  <si>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</si>
  <si>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</si>
  <si>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</si>
  <si>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</si>
  <si>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</si>
  <si>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</si>
  <si>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</si>
  <si>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</si>
  <si>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</si>
  <si>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</si>
  <si>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</si>
  <si>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</si>
  <si>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</si>
  <si>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</si>
  <si>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</si>
  <si>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</si>
  <si>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</si>
  <si>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</si>
  <si>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</si>
  <si>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</si>
  <si>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</si>
  <si>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</si>
  <si>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</si>
  <si>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</si>
  <si>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</si>
  <si>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</si>
  <si>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</si>
  <si>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</si>
  <si>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</si>
  <si>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</si>
  <si>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</si>
  <si>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</si>
  <si>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</si>
  <si>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</si>
  <si>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</si>
  <si>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</si>
  <si>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</si>
  <si>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</si>
  <si>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</si>
  <si>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</si>
  <si>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</si>
  <si>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</si>
  <si>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</si>
  <si>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</si>
  <si>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</si>
  <si>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</si>
  <si>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</si>
  <si>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</si>
  <si>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</si>
  <si>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</si>
  <si>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</si>
  <si>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</si>
  <si>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</si>
  <si>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</si>
  <si>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</si>
  <si>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</si>
  <si>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</si>
  <si>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</si>
  <si>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</si>
  <si>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</si>
  <si>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</si>
  <si>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</si>
  <si>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</si>
  <si>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</si>
  <si>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</si>
  <si>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</si>
  <si>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</si>
  <si>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</si>
  <si>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</si>
  <si>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</si>
  <si>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</si>
  <si>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</si>
  <si>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</si>
  <si>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</si>
  <si>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</si>
  <si>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</si>
  <si>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</si>
  <si>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</si>
  <si>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</si>
  <si>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</si>
  <si>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</si>
  <si>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</si>
  <si>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</si>
  <si>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</si>
  <si>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</si>
  <si>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</si>
  <si>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</si>
  <si>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</si>
  <si>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</si>
  <si>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</si>
  <si>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</si>
  <si>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</si>
  <si>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</si>
  <si>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</si>
  <si>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</si>
  <si>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</si>
  <si>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</si>
  <si>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</si>
  <si>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</si>
  <si>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</si>
  <si>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</si>
  <si>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</si>
  <si>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</si>
  <si>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</si>
  <si>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</si>
  <si>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</si>
  <si>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</si>
  <si>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</si>
  <si>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</si>
  <si>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</si>
  <si>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</si>
  <si>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</si>
  <si>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</si>
  <si>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</si>
  <si>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</si>
  <si>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</si>
  <si>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</si>
  <si>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</si>
  <si>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</si>
  <si>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</si>
  <si>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</si>
  <si>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</si>
  <si>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</si>
  <si>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</si>
  <si>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</si>
  <si>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</si>
  <si>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</si>
  <si>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</si>
  <si>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</si>
  <si>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</si>
  <si>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</si>
  <si>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</si>
  <si>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</si>
  <si>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</si>
  <si>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</si>
  <si>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</si>
  <si>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</si>
  <si>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</si>
  <si>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</si>
  <si>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</si>
  <si>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</si>
  <si>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</si>
  <si>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</si>
  <si>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</si>
  <si>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</si>
  <si>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</si>
  <si>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</si>
  <si>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</si>
  <si>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</si>
  <si>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</si>
  <si>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</si>
  <si>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</si>
  <si>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</si>
  <si>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</si>
  <si>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</si>
  <si>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</si>
  <si>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</si>
  <si>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</si>
  <si>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</si>
  <si>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</si>
  <si>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</si>
  <si>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</si>
  <si>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</si>
  <si>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</si>
  <si>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</si>
  <si>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</si>
  <si>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</si>
  <si>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</si>
  <si>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</si>
  <si>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</si>
  <si>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</si>
  <si>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</si>
  <si>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</si>
  <si>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</si>
  <si>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</si>
  <si>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</si>
  <si>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</si>
  <si>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</si>
  <si>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</si>
  <si>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</si>
  <si>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</si>
  <si>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</si>
  <si>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</si>
  <si>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</si>
  <si>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</si>
  <si>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</si>
  <si>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</si>
  <si>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</si>
  <si>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</si>
  <si>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</si>
  <si>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</si>
  <si>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</si>
  <si>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</si>
  <si>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</si>
  <si>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</si>
  <si>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</si>
  <si>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</si>
  <si>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</si>
  <si>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</si>
  <si>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</si>
  <si>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</si>
  <si>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</si>
  <si>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</si>
  <si>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</si>
  <si>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</si>
  <si>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</si>
  <si>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</si>
  <si>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</si>
  <si>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</si>
  <si>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</si>
  <si>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</si>
  <si>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</si>
  <si>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</si>
  <si>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</si>
  <si>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</si>
  <si>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</si>
  <si>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</si>
  <si>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</si>
  <si>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</si>
  <si>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</si>
  <si>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</si>
  <si>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</si>
  <si>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</si>
  <si>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</si>
  <si>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</si>
  <si>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</si>
  <si>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</si>
  <si>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</si>
  <si>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</si>
  <si>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</si>
  <si>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</si>
  <si>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</si>
  <si>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</si>
  <si>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</si>
  <si>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</si>
  <si>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</si>
  <si>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</si>
  <si>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</si>
  <si>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</si>
  <si>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</si>
  <si>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</si>
  <si>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</si>
  <si>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</si>
  <si>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</si>
  <si>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</si>
  <si>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</si>
  <si>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</si>
  <si>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</si>
  <si>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</si>
  <si>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</si>
  <si>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</si>
  <si>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</si>
  <si>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</si>
  <si>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</si>
  <si>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</si>
  <si>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</si>
  <si>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</si>
  <si>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</si>
  <si>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</si>
  <si>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</si>
  <si>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</si>
  <si>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</si>
  <si>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</si>
  <si>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</si>
  <si>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</si>
  <si>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</si>
  <si>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</si>
  <si>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</si>
  <si>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</si>
  <si>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</si>
  <si>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</si>
  <si>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</si>
  <si>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</si>
  <si>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</si>
  <si>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</si>
  <si>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</si>
  <si>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</si>
  <si>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</si>
  <si>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</si>
  <si>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</si>
  <si>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</si>
  <si>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</si>
  <si>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</si>
  <si>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</si>
  <si>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</si>
  <si>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</si>
  <si>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</si>
  <si>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</si>
  <si>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</si>
  <si>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</si>
  <si>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</si>
  <si>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</si>
  <si>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</si>
  <si>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</si>
  <si>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</si>
  <si>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</si>
  <si>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</si>
  <si>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</si>
  <si>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</si>
  <si>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</si>
  <si>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</si>
  <si>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</si>
  <si>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</si>
  <si>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</si>
  <si>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</si>
  <si>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</si>
  <si>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</si>
  <si>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</si>
  <si>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</si>
  <si>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</si>
  <si>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</si>
  <si>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</si>
  <si>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</si>
  <si>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</si>
  <si>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</si>
  <si>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</si>
  <si>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</si>
  <si>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</si>
  <si>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</si>
  <si>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</si>
  <si>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</si>
  <si>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</si>
  <si>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</si>
  <si>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</si>
  <si>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</si>
  <si>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</si>
  <si>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</si>
  <si>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</si>
  <si>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</si>
  <si>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</si>
  <si>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</si>
  <si>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</si>
  <si>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</si>
  <si>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</si>
  <si>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</si>
  <si>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</si>
  <si>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</si>
  <si>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</si>
  <si>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</si>
  <si>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</si>
  <si>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</si>
  <si>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</si>
  <si>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</si>
  <si>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</si>
  <si>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</si>
  <si>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</si>
  <si>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</si>
  <si>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</si>
  <si>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</si>
  <si>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</si>
  <si>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</si>
  <si>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</si>
  <si>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</si>
  <si>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</si>
  <si>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</si>
  <si>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</si>
  <si>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</si>
  <si>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</si>
  <si>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</si>
  <si>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</si>
  <si>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</si>
  <si>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</si>
  <si>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</si>
  <si>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</si>
  <si>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</si>
  <si>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</si>
  <si>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</si>
  <si>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</si>
  <si>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</si>
  <si>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</si>
  <si>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</si>
  <si>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</si>
  <si>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</si>
  <si>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</si>
  <si>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</si>
  <si>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</si>
  <si>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</si>
  <si>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</si>
  <si>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</si>
  <si>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</si>
  <si>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</si>
  <si>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</si>
  <si>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</si>
  <si>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</si>
  <si>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</si>
  <si>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</si>
  <si>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</si>
  <si>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</si>
  <si>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</si>
  <si>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</si>
  <si>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</si>
  <si>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</si>
  <si>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</si>
  <si>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</si>
  <si>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</si>
  <si>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</si>
  <si>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</si>
  <si>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</si>
  <si>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</si>
  <si>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</si>
  <si>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</si>
  <si>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</si>
  <si>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</si>
  <si>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</si>
  <si>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</si>
  <si>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</si>
  <si>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</si>
  <si>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</si>
  <si>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</si>
  <si>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</si>
  <si>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</si>
  <si>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</si>
  <si>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</si>
  <si>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</si>
  <si>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</si>
  <si>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</si>
  <si>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</si>
  <si>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</si>
  <si>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</si>
  <si>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</si>
  <si>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</si>
  <si>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</si>
  <si>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</si>
  <si>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</si>
  <si>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</si>
  <si>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</si>
  <si>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</si>
  <si>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</si>
  <si>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</si>
  <si>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</si>
  <si>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</si>
  <si>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</si>
  <si>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</si>
  <si>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</si>
  <si>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</si>
  <si>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</si>
  <si>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</si>
  <si>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</si>
  <si>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</si>
  <si>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</si>
  <si>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</si>
  <si>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</si>
  <si>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</si>
  <si>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</si>
  <si>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</si>
  <si>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</si>
  <si>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</si>
  <si>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</si>
  <si>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</si>
  <si>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</si>
  <si>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</si>
  <si>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</si>
  <si>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</si>
  <si>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</si>
  <si>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</si>
  <si>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</si>
  <si>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</si>
  <si>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</si>
  <si>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</si>
  <si>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</si>
  <si>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</si>
  <si>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</si>
  <si>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</si>
  <si>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</si>
  <si>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</si>
  <si>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</si>
  <si>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</si>
  <si>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</si>
  <si>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</si>
  <si>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</si>
  <si>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</si>
  <si>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</si>
  <si>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</si>
  <si>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</si>
  <si>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</si>
  <si>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</si>
  <si>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</si>
  <si>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</si>
  <si>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</si>
  <si>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</si>
  <si>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</si>
  <si>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</si>
  <si>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</si>
  <si>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</si>
  <si>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</si>
  <si>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</si>
  <si>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</si>
  <si>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</si>
  <si>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</si>
  <si>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</si>
  <si>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</si>
  <si>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</si>
  <si>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</si>
  <si>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</si>
  <si>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</si>
  <si>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</si>
  <si>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</si>
  <si>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</si>
  <si>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</si>
  <si>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</si>
  <si>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</si>
  <si>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</si>
  <si>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</si>
  <si>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</si>
  <si>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</si>
  <si>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</si>
  <si>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</si>
  <si>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</si>
  <si>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</si>
  <si>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</si>
  <si>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</si>
  <si>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</si>
  <si>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</si>
  <si>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</si>
  <si>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</si>
  <si>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</si>
  <si>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</si>
  <si>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</si>
  <si>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</si>
  <si>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</si>
  <si>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</si>
  <si>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</si>
  <si>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</si>
  <si>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</si>
  <si>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</si>
  <si>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</si>
  <si>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</si>
  <si>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</si>
  <si>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</si>
  <si>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</si>
  <si>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</si>
  <si>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</si>
  <si>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</si>
  <si>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</si>
  <si>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</si>
  <si>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</si>
  <si>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</si>
  <si>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</si>
  <si>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</si>
  <si>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</si>
  <si>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</si>
  <si>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</si>
  <si>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</si>
  <si>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</si>
  <si>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</si>
  <si>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</si>
  <si>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</si>
  <si>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</si>
  <si>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</si>
  <si>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</si>
  <si>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</si>
  <si>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</si>
  <si>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</si>
  <si>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</si>
  <si>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</si>
  <si>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</si>
  <si>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</si>
  <si>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</si>
  <si>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</si>
  <si>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</si>
  <si>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</si>
  <si>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</si>
  <si>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</si>
  <si>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</si>
  <si>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</si>
  <si>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</si>
  <si>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</si>
  <si>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</si>
  <si>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</si>
  <si>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</si>
  <si>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</si>
  <si>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</si>
  <si>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</si>
  <si>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</si>
  <si>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</si>
  <si>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</si>
  <si>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</si>
  <si>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</si>
  <si>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</si>
  <si>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</si>
  <si>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</si>
  <si>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</si>
  <si>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</si>
  <si>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</si>
  <si>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</si>
  <si>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</si>
  <si>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</si>
  <si>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</si>
  <si>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</si>
  <si>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</si>
  <si>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</si>
  <si>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</si>
  <si>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</si>
  <si>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</si>
  <si>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</si>
  <si>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</si>
  <si>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</si>
  <si>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</si>
  <si>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</si>
  <si>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</si>
  <si>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</si>
  <si>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</si>
  <si>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</si>
  <si>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</si>
  <si>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</si>
  <si>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</si>
  <si>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</si>
  <si>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</si>
  <si>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</si>
  <si>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</si>
  <si>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</si>
  <si>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</si>
  <si>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</si>
  <si>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</si>
  <si>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</si>
  <si>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</si>
  <si>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</si>
  <si>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</si>
  <si>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</si>
  <si>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</si>
  <si>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</si>
  <si>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</si>
  <si>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</si>
  <si>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</si>
  <si>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</si>
  <si>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</si>
  <si>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</si>
  <si>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</si>
  <si>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</si>
  <si>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</si>
  <si>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</si>
  <si>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</si>
  <si>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</si>
  <si>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</si>
  <si>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</si>
  <si>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</si>
  <si>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</si>
  <si>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</si>
  <si>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</si>
  <si>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</si>
  <si>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</si>
  <si>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</si>
  <si>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</si>
  <si>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</si>
  <si>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</si>
  <si>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</si>
  <si>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</si>
  <si>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</si>
  <si>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</si>
  <si>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</si>
  <si>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</si>
  <si>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</si>
  <si>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</si>
  <si>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</si>
  <si>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</si>
  <si>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</si>
  <si>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</si>
  <si>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</si>
  <si>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</si>
  <si>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</si>
  <si>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</si>
  <si>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</si>
  <si>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</si>
  <si>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</si>
  <si>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</si>
  <si>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</si>
  <si>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</si>
  <si>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</si>
  <si>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</si>
  <si>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</si>
  <si>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</si>
  <si>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</si>
  <si>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</si>
  <si>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</si>
  <si>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</si>
  <si>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</si>
  <si>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</si>
  <si>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</si>
  <si>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</si>
  <si>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</si>
  <si>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</si>
  <si>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</si>
  <si>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</si>
  <si>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</si>
  <si>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</si>
  <si>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</si>
  <si>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</si>
  <si>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</si>
  <si>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</si>
  <si>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</si>
  <si>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</si>
  <si>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</si>
  <si>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</si>
  <si>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</si>
  <si>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</si>
  <si>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</si>
  <si>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</si>
  <si>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</si>
  <si>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</si>
  <si>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</si>
  <si>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</si>
  <si>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</si>
  <si>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</si>
  <si>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</si>
  <si>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</si>
  <si>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</si>
  <si>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</si>
  <si>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</si>
  <si>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</si>
  <si>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</si>
  <si>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</si>
  <si>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</si>
  <si>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</si>
  <si>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</si>
  <si>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</si>
  <si>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</si>
  <si>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</si>
  <si>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</si>
  <si>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</si>
  <si>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</si>
  <si>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</si>
  <si>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</si>
  <si>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</si>
  <si>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</si>
  <si>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</si>
  <si>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</si>
  <si>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</si>
  <si>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</si>
  <si>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</si>
  <si>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</si>
  <si>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</si>
  <si>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</si>
  <si>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</si>
  <si>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</si>
  <si>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</si>
  <si>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</si>
  <si>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</si>
  <si>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</si>
  <si>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</si>
  <si>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</si>
  <si>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</si>
  <si>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</si>
  <si>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</si>
  <si>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</si>
  <si>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</si>
  <si>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</si>
  <si>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</si>
  <si>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</si>
  <si>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</si>
  <si>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</si>
  <si>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</si>
  <si>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</si>
  <si>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</si>
  <si>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</si>
  <si>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</si>
  <si>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</si>
  <si>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</si>
  <si>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</si>
  <si>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</si>
  <si>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</si>
  <si>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</si>
  <si>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</si>
  <si>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</si>
  <si>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</si>
  <si>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</si>
  <si>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</si>
  <si>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</si>
  <si>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</si>
  <si>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</si>
  <si>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</si>
  <si>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</si>
  <si>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</si>
  <si>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</si>
  <si>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</si>
  <si>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</si>
  <si>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</si>
  <si>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</si>
  <si>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</si>
  <si>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</si>
  <si>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</si>
  <si>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</si>
  <si>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</si>
  <si>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</si>
  <si>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</si>
  <si>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</si>
  <si>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</si>
  <si>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</si>
  <si>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</si>
  <si>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</si>
  <si>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</si>
  <si>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</si>
  <si>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</si>
  <si>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</si>
  <si>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</si>
  <si>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</si>
  <si>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</si>
  <si>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</si>
  <si>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</si>
  <si>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</si>
  <si>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</si>
  <si>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</si>
  <si>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</si>
  <si>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</si>
  <si>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</si>
  <si>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</si>
  <si>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</si>
  <si>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</si>
  <si>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</si>
  <si>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</si>
  <si>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</si>
  <si>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</si>
  <si>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</si>
  <si>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</si>
  <si>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</si>
  <si>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</si>
  <si>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</si>
  <si>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</si>
  <si>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</si>
  <si>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</si>
  <si>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</si>
  <si>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</si>
  <si>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</si>
  <si>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</si>
  <si>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</si>
  <si>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</si>
  <si>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</si>
  <si>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</si>
  <si>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</si>
  <si>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</si>
  <si>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</si>
  <si>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</si>
  <si>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</si>
  <si>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</si>
  <si>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</si>
  <si>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</si>
  <si>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</si>
  <si>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</si>
  <si>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</si>
  <si>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</si>
  <si>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</si>
  <si>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</si>
  <si>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</si>
  <si>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</si>
  <si>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</si>
  <si>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</si>
  <si>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</si>
  <si>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</si>
  <si>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</si>
  <si>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</si>
  <si>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</si>
  <si>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</si>
  <si>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</si>
  <si>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</si>
  <si>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</si>
  <si>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</si>
  <si>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</si>
  <si>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</si>
  <si>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</si>
  <si>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</si>
  <si>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</si>
  <si>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</si>
  <si>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</si>
  <si>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</si>
  <si>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</si>
  <si>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</si>
  <si>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</si>
  <si>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</si>
  <si>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</si>
  <si>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</si>
  <si>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</si>
  <si>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</si>
  <si>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</si>
  <si>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</si>
  <si>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</si>
  <si>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</si>
  <si>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</si>
  <si>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</si>
  <si>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</si>
  <si>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</si>
  <si>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</si>
  <si>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</si>
  <si>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</si>
  <si>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</si>
  <si>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</si>
  <si>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</si>
  <si>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</si>
  <si>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</si>
  <si>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</si>
  <si>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</si>
  <si>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</si>
  <si>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</si>
  <si>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</si>
  <si>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</si>
  <si>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</si>
  <si>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</si>
  <si>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</si>
  <si>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</si>
  <si>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</si>
  <si>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</si>
  <si>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</si>
  <si>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</si>
  <si>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</si>
  <si>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</si>
  <si>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</si>
  <si>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</si>
  <si>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</si>
  <si>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</si>
  <si>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</si>
  <si>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</si>
  <si>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</si>
  <si>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</si>
  <si>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</si>
  <si>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</si>
  <si>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</si>
  <si>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</si>
  <si>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</si>
  <si>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</si>
  <si>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</si>
  <si>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</si>
  <si>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</si>
  <si>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</si>
  <si>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</si>
  <si>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</si>
  <si>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</si>
  <si>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</si>
  <si>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</si>
  <si>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</si>
  <si>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</si>
  <si>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</si>
  <si>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</si>
  <si>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</si>
  <si>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</si>
  <si>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</si>
  <si>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</si>
  <si>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</si>
  <si>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</si>
  <si>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</si>
  <si>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</si>
  <si>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</si>
  <si>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</si>
  <si>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</si>
  <si>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</si>
  <si>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</si>
  <si>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</si>
  <si>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</si>
  <si>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</si>
  <si>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</si>
  <si>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</si>
  <si>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</si>
  <si>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</si>
  <si>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</si>
  <si>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</si>
  <si>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</si>
  <si>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</si>
  <si>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</si>
  <si>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</si>
  <si>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</si>
  <si>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</si>
  <si>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</si>
  <si>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</si>
  <si>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</si>
  <si>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</si>
  <si>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</si>
  <si>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</si>
  <si>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</si>
  <si>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</si>
  <si>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</si>
  <si>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</si>
  <si>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</si>
  <si>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</si>
  <si>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</si>
  <si>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</si>
  <si>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</si>
  <si>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</si>
  <si>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</si>
  <si>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</si>
  <si>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</si>
  <si>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</si>
  <si>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</si>
  <si>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</si>
  <si>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</si>
  <si>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</si>
  <si>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</si>
  <si>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</si>
  <si>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</si>
  <si>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</si>
  <si>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</si>
  <si>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</si>
  <si>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</si>
  <si>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</si>
  <si>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</si>
  <si>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</si>
  <si>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</si>
  <si>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</si>
  <si>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</si>
  <si>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</si>
  <si>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</si>
  <si>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</si>
  <si>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</si>
  <si>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</si>
  <si>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</si>
  <si>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</si>
  <si>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</si>
  <si>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</si>
  <si>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</si>
  <si>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</si>
  <si>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</si>
  <si>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</si>
  <si>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</si>
  <si>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</si>
  <si>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</si>
  <si>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</si>
  <si>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</si>
  <si>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</si>
  <si>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</si>
  <si>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</si>
  <si>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</si>
  <si>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</si>
  <si>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</si>
  <si>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</si>
  <si>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</si>
  <si>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</si>
  <si>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</si>
  <si>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</si>
  <si>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</si>
  <si>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</si>
  <si>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</si>
  <si>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</si>
  <si>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</si>
  <si>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</si>
  <si>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</si>
  <si>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</si>
  <si>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</si>
  <si>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</si>
  <si>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</si>
  <si>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</si>
  <si>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</si>
  <si>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</si>
  <si>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</si>
  <si>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</si>
  <si>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</si>
  <si>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</si>
  <si>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</si>
  <si>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</si>
  <si>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</si>
  <si>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</si>
  <si>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</si>
  <si>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</si>
  <si>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</si>
  <si>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</si>
  <si>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</si>
  <si>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</si>
  <si>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</si>
  <si>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</si>
  <si>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</si>
  <si>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</si>
  <si>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</si>
  <si>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</si>
  <si>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</si>
  <si>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</si>
  <si>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</si>
  <si>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</si>
  <si>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</si>
  <si>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</si>
  <si>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</si>
  <si>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</si>
  <si>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</si>
  <si>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</si>
  <si>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</si>
  <si>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</si>
  <si>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</si>
  <si>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</si>
  <si>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</si>
  <si>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</si>
  <si>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</si>
  <si>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</si>
  <si>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</si>
  <si>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</si>
  <si>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</si>
  <si>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</si>
  <si>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</si>
  <si>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</si>
  <si>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</si>
  <si>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</si>
  <si>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</si>
  <si>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</si>
  <si>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</si>
  <si>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</si>
  <si>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</si>
  <si>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</si>
  <si>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</si>
  <si>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</si>
  <si>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</si>
  <si>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</si>
  <si>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</si>
  <si>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</si>
  <si>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</si>
  <si>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</si>
  <si>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</si>
  <si>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</si>
  <si>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</si>
  <si>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</si>
  <si>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</si>
  <si>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</si>
  <si>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</si>
  <si>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</si>
  <si>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</si>
  <si>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</si>
  <si>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</si>
  <si>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</si>
  <si>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</si>
  <si>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</si>
  <si>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</si>
  <si>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</si>
  <si>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</si>
  <si>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</si>
  <si>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</si>
  <si>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</si>
  <si>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</si>
  <si>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</si>
  <si>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</si>
  <si>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</si>
  <si>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</si>
  <si>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</si>
  <si>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</si>
  <si>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</si>
  <si>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</si>
  <si>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</si>
  <si>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</si>
  <si>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</si>
  <si>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</si>
  <si>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</si>
  <si>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</si>
  <si>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</si>
  <si>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</si>
  <si>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</si>
  <si>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</si>
  <si>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</si>
  <si>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</si>
  <si>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</si>
  <si>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</si>
  <si>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</si>
  <si>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</si>
  <si>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</si>
  <si>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</si>
  <si>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</si>
  <si>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</si>
  <si>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</si>
  <si>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</si>
  <si>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</si>
  <si>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</si>
  <si>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</si>
  <si>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</si>
  <si>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</si>
  <si>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</si>
  <si>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</si>
  <si>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</si>
  <si>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</si>
  <si>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</si>
  <si>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</si>
  <si>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</si>
  <si>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</si>
  <si>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</si>
  <si>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</si>
  <si>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</si>
  <si>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</si>
  <si>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</si>
  <si>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</si>
  <si>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</si>
  <si>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</si>
  <si>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</si>
  <si>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</si>
  <si>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</si>
  <si>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</si>
  <si>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</si>
  <si>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</si>
  <si>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</si>
  <si>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</si>
  <si>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</si>
  <si>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</si>
  <si>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</si>
  <si>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</si>
  <si>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</si>
  <si>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</si>
  <si>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</si>
  <si>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</si>
  <si>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</si>
  <si>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</si>
  <si>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</si>
  <si>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</si>
  <si>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</si>
  <si>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</si>
  <si>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</si>
  <si>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</si>
  <si>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</si>
  <si>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</si>
  <si>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</si>
  <si>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</si>
  <si>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</si>
  <si>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</si>
  <si>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</si>
  <si>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</si>
  <si>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</si>
  <si>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</si>
  <si>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</si>
  <si>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</si>
  <si>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</si>
  <si>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</si>
  <si>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</si>
  <si>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</si>
  <si>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</si>
  <si>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</si>
  <si>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</si>
  <si>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</si>
  <si>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</si>
  <si>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</si>
  <si>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</si>
  <si>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</si>
  <si>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</si>
  <si>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</si>
  <si>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</si>
  <si>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</si>
  <si>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</si>
  <si>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</si>
  <si>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</si>
  <si>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</si>
  <si>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</si>
  <si>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</si>
  <si>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</si>
  <si>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</si>
  <si>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</si>
  <si>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</si>
  <si>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</si>
  <si>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</si>
  <si>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</si>
  <si>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</si>
  <si>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</si>
  <si>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</si>
  <si>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</si>
  <si>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</si>
  <si>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</si>
  <si>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</si>
  <si>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</si>
  <si>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</si>
  <si>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</si>
  <si>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</si>
  <si>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</si>
  <si>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</si>
  <si>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</si>
  <si>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</si>
  <si>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</si>
  <si>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</si>
  <si>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</si>
  <si>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</si>
  <si>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</si>
  <si>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</si>
  <si>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</si>
  <si>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</si>
  <si>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</si>
  <si>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</si>
  <si>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</si>
  <si>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</si>
  <si>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</si>
  <si>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</si>
  <si>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</si>
  <si>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</si>
  <si>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</si>
  <si>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</si>
  <si>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</si>
  <si>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</si>
  <si>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</si>
  <si>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</si>
  <si>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</si>
  <si>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</si>
  <si>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</si>
  <si>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</si>
  <si>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</si>
  <si>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</si>
  <si>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</si>
  <si>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</si>
  <si>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</si>
  <si>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</si>
  <si>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</si>
  <si>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</si>
  <si>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</si>
  <si>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</si>
  <si>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</si>
  <si>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</si>
  <si>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</si>
  <si>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</si>
  <si>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</si>
  <si>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</si>
  <si>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</si>
  <si>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</si>
  <si>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</si>
  <si>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</si>
  <si>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</si>
  <si>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</si>
  <si>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</si>
  <si>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</si>
  <si>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</si>
  <si>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</si>
  <si>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</si>
  <si>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</si>
  <si>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</si>
  <si>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</si>
  <si>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</si>
  <si>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</si>
  <si>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</si>
  <si>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</si>
  <si>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</si>
  <si>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</si>
  <si>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</si>
  <si>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</si>
  <si>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</si>
  <si>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</si>
  <si>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</si>
  <si>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</si>
  <si>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</si>
  <si>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</si>
  <si>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</si>
  <si>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</si>
  <si>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</si>
  <si>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</si>
  <si>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</si>
  <si>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</si>
  <si>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</si>
  <si>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</si>
  <si>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</si>
  <si>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</si>
  <si>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</si>
  <si>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</si>
  <si>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</si>
  <si>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</si>
  <si>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</si>
  <si>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</si>
  <si>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</si>
  <si>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</si>
  <si>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</si>
  <si>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</si>
  <si>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</si>
  <si>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</si>
  <si>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</si>
  <si>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</si>
  <si>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</si>
  <si>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</si>
  <si>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</si>
  <si>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</si>
  <si>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</si>
  <si>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</si>
  <si>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</si>
  <si>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</si>
  <si>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</si>
  <si>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</si>
  <si>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</si>
  <si>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</si>
  <si>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</si>
  <si>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</si>
  <si>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</si>
  <si>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</si>
  <si>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</si>
  <si>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</si>
  <si>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</si>
  <si>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</si>
  <si>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</si>
  <si>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</si>
  <si>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</si>
  <si>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</si>
  <si>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</si>
  <si>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</si>
  <si>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</si>
  <si>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</si>
  <si>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</si>
  <si>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</si>
  <si>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</si>
  <si>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</si>
  <si>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</si>
  <si>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</si>
  <si>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</si>
  <si>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</si>
  <si>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</si>
  <si>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</si>
  <si>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</si>
  <si>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</si>
  <si>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</si>
  <si>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</si>
  <si>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</si>
  <si>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</si>
  <si>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</si>
  <si>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</si>
  <si>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</si>
  <si>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</si>
  <si>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</si>
  <si>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</si>
  <si>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</si>
  <si>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</si>
  <si>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</si>
  <si>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</si>
  <si>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</si>
  <si>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</si>
  <si>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</si>
  <si>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</si>
  <si>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</si>
  <si>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</si>
  <si>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</si>
  <si>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</si>
  <si>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</si>
  <si>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</si>
  <si>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</si>
  <si>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</si>
  <si>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</si>
  <si>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</si>
  <si>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</si>
  <si>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</si>
  <si>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</si>
  <si>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</si>
  <si>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</si>
  <si>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</si>
  <si>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</si>
  <si>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</si>
  <si>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</si>
  <si>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</si>
  <si>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</si>
  <si>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</si>
  <si>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</si>
  <si>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</si>
  <si>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</si>
  <si>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</si>
  <si>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</si>
  <si>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</si>
  <si>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</si>
  <si>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</si>
  <si>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</si>
  <si>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</si>
  <si>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</si>
  <si>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</si>
  <si>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</si>
  <si>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</si>
  <si>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</si>
  <si>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</si>
  <si>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</si>
  <si>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</si>
  <si>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</si>
  <si>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</si>
  <si>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</si>
  <si>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</si>
  <si>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</si>
  <si>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</si>
  <si>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</si>
  <si>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</si>
  <si>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</si>
  <si>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</si>
  <si>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</si>
  <si>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</si>
  <si>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</si>
  <si>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</si>
  <si>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</si>
  <si>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</si>
  <si>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</si>
  <si>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</si>
  <si>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</si>
  <si>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</si>
  <si>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</si>
  <si>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</si>
  <si>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</si>
  <si>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</si>
  <si>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</si>
  <si>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</si>
  <si>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</si>
  <si>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</si>
  <si>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</si>
  <si>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</si>
  <si>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</si>
  <si>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</si>
  <si>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</si>
  <si>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</si>
  <si>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</si>
  <si>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</si>
  <si>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</si>
  <si>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</si>
  <si>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</si>
  <si>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</si>
  <si>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</si>
  <si>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</si>
  <si>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</si>
  <si>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</si>
  <si>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</si>
  <si>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</si>
  <si>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</si>
  <si>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</si>
  <si>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</si>
  <si>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</si>
  <si>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</si>
  <si>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</si>
  <si>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</si>
  <si>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</si>
  <si>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</si>
  <si>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</si>
  <si>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</si>
  <si>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</si>
  <si>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</si>
  <si>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</si>
  <si>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</si>
  <si>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</si>
  <si>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</si>
  <si>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</si>
  <si>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</si>
  <si>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</si>
  <si>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</si>
  <si>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</si>
  <si>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</si>
  <si>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</si>
  <si>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</si>
  <si>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</si>
  <si>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</si>
  <si>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</si>
  <si>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</si>
  <si>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</si>
  <si>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</si>
  <si>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</si>
  <si>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</si>
  <si>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</si>
  <si>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</si>
  <si>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</si>
  <si>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</si>
  <si>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</si>
  <si>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</si>
  <si>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</si>
  <si>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</si>
  <si>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</si>
  <si>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</si>
  <si>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</si>
  <si>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</si>
  <si>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</si>
  <si>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</si>
  <si>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</si>
  <si>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</si>
  <si>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</si>
  <si>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</si>
  <si>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</si>
  <si>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</si>
  <si>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</si>
  <si>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</si>
  <si>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</si>
  <si>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</si>
  <si>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</si>
  <si>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</si>
  <si>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</si>
  <si>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</si>
  <si>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</si>
  <si>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</si>
  <si>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</si>
  <si>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</si>
  <si>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</si>
  <si>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</si>
  <si>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</si>
  <si>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</si>
  <si>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</si>
  <si>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</si>
  <si>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</si>
  <si>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</si>
  <si>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</si>
  <si>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</si>
  <si>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</si>
  <si>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</si>
  <si>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</si>
  <si>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</si>
  <si>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</si>
  <si>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</si>
  <si>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</si>
  <si>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</si>
  <si>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</si>
  <si>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</si>
  <si>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</si>
  <si>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</si>
  <si>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</si>
  <si>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</si>
  <si>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</si>
  <si>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</si>
  <si>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</si>
  <si>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</si>
  <si>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</si>
  <si>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</si>
  <si>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</si>
  <si>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</si>
  <si>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</si>
  <si>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</si>
  <si>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</si>
  <si>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</si>
  <si>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</si>
  <si>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</si>
  <si>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</si>
  <si>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</si>
  <si>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</si>
  <si>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</si>
  <si>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</si>
  <si>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</si>
  <si>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</si>
  <si>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</si>
  <si>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</si>
  <si>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</si>
  <si>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</si>
  <si>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</si>
  <si>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</si>
  <si>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</si>
  <si>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</si>
  <si>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</si>
  <si>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</si>
  <si>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</si>
  <si>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</si>
  <si>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</si>
  <si>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</si>
  <si>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</si>
  <si>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</si>
  <si>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</si>
  <si>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</si>
  <si>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</si>
  <si>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</si>
  <si>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</si>
  <si>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</si>
  <si>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</si>
  <si>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</si>
  <si>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</si>
  <si>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</si>
  <si>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</si>
  <si>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</si>
  <si>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</si>
  <si>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</si>
  <si>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</si>
  <si>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</si>
  <si>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</si>
  <si>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</si>
  <si>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</si>
  <si>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</si>
  <si>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</si>
  <si>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</si>
  <si>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</si>
  <si>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</si>
  <si>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</si>
  <si>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</si>
  <si>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</si>
  <si>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</si>
  <si>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</si>
  <si>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</si>
  <si>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</si>
  <si>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</si>
  <si>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</si>
  <si>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</si>
  <si>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</si>
  <si>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</si>
  <si>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</si>
  <si>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</si>
  <si>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</si>
  <si>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</si>
  <si>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</si>
  <si>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</si>
  <si>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</si>
  <si>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</si>
  <si>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</si>
  <si>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</si>
  <si>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</si>
  <si>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</si>
  <si>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</si>
  <si>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</si>
  <si>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</si>
  <si>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</si>
  <si>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</si>
  <si>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</si>
  <si>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</si>
  <si>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</si>
  <si>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</si>
  <si>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</si>
  <si>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</si>
  <si>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</si>
  <si>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</si>
  <si>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</si>
  <si>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</si>
  <si>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</si>
  <si>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</si>
  <si>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</si>
  <si>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</si>
  <si>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</si>
  <si>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</si>
  <si>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</si>
  <si>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</si>
  <si>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</si>
  <si>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</si>
  <si>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</si>
  <si>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</si>
  <si>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</si>
  <si>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</si>
  <si>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</si>
  <si>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</si>
  <si>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</si>
  <si>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</si>
  <si>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</si>
  <si>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</si>
  <si>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</si>
  <si>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</si>
  <si>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</si>
  <si>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</si>
  <si>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</si>
  <si>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</si>
  <si>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</si>
  <si>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</si>
  <si>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</si>
  <si>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</si>
  <si>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</si>
  <si>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</si>
  <si>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</si>
  <si>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</si>
  <si>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</si>
  <si>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</si>
  <si>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</si>
  <si>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</si>
  <si>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</si>
  <si>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</si>
  <si>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</si>
  <si>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</si>
  <si>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</si>
  <si>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</si>
  <si>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</si>
  <si>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</si>
  <si>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</si>
  <si>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</si>
  <si>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</si>
  <si>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</si>
  <si>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</si>
  <si>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</si>
  <si>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</si>
  <si>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</si>
  <si>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</si>
  <si>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</si>
  <si>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</si>
  <si>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</si>
  <si>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</si>
  <si>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</si>
  <si>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</si>
  <si>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</si>
  <si>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</si>
  <si>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</si>
  <si>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</si>
  <si>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</si>
  <si>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</si>
  <si>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</si>
  <si>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</si>
  <si>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</si>
  <si>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</si>
  <si>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</si>
  <si>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</si>
  <si>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</si>
  <si>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</si>
  <si>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</si>
  <si>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</si>
  <si>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</si>
  <si>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</si>
  <si>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</si>
  <si>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</si>
  <si>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</si>
  <si>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</si>
  <si>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</si>
  <si>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</si>
  <si>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</si>
  <si>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</si>
  <si>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</si>
  <si>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</si>
  <si>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</si>
  <si>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</si>
  <si>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</si>
  <si>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</si>
  <si>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</si>
  <si>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</si>
  <si>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</si>
  <si>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</si>
  <si>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</si>
  <si>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</si>
  <si>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</si>
  <si>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</si>
  <si>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</si>
  <si>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</si>
  <si>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</si>
  <si>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</si>
  <si>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</si>
  <si>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</si>
  <si>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</si>
  <si>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</si>
  <si>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</si>
  <si>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</si>
  <si>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</si>
  <si>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</si>
  <si>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</si>
  <si>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</si>
  <si>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</si>
  <si>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</si>
  <si>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</si>
  <si>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</si>
  <si>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</si>
  <si>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</si>
  <si>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</si>
  <si>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</si>
  <si>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</si>
  <si>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</si>
  <si>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</si>
  <si>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</si>
  <si>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</si>
  <si>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</si>
  <si>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</si>
  <si>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</si>
  <si>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</si>
  <si>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</si>
  <si>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</si>
  <si>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</si>
  <si>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</si>
  <si>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</si>
  <si>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</si>
  <si>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</si>
  <si>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</si>
  <si>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</si>
  <si>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</si>
  <si>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</si>
  <si>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</si>
  <si>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</si>
  <si>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</si>
  <si>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</si>
  <si>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</si>
  <si>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</si>
  <si>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</si>
  <si>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</si>
  <si>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</si>
  <si>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</si>
  <si>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</si>
  <si>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</si>
  <si>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</si>
  <si>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</si>
  <si>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</si>
  <si>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</si>
  <si>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</si>
  <si>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</si>
  <si>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</si>
  <si>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</si>
  <si>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</si>
  <si>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</si>
  <si>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</si>
  <si>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</si>
  <si>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</si>
  <si>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</si>
  <si>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</si>
  <si>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</si>
  <si>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</si>
  <si>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</si>
  <si>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</si>
  <si>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</si>
  <si>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</si>
  <si>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</si>
  <si>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</si>
  <si>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</si>
  <si>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</si>
  <si>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</si>
  <si>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</si>
  <si>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</si>
  <si>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</si>
  <si>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</si>
  <si>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</si>
  <si>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</si>
  <si>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</si>
  <si>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</si>
  <si>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</si>
  <si>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</si>
  <si>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</si>
  <si>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</si>
  <si>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</si>
  <si>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</si>
  <si>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</si>
  <si>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</si>
  <si>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</si>
  <si>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</si>
  <si>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</si>
  <si>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</si>
  <si>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</si>
  <si>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</si>
  <si>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</si>
  <si>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</si>
  <si>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</si>
  <si>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</si>
  <si>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</si>
  <si>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</si>
  <si>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</si>
  <si>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</si>
  <si>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</si>
  <si>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</si>
  <si>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</si>
  <si>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</si>
  <si>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</si>
  <si>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</si>
  <si>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</si>
  <si>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</si>
  <si>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</si>
  <si>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</si>
  <si>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</si>
  <si>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</si>
  <si>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</si>
  <si>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</si>
  <si>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</si>
  <si>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</si>
  <si>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</si>
  <si>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</si>
  <si>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</si>
  <si>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</si>
  <si>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</si>
  <si>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</si>
  <si>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</si>
  <si>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</si>
  <si>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</si>
  <si>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</si>
  <si>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</si>
  <si>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</si>
  <si>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</si>
  <si>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</si>
  <si>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</si>
  <si>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</si>
  <si>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</si>
  <si>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</si>
  <si>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</si>
  <si>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</si>
  <si>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</si>
  <si>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</si>
  <si>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</si>
  <si>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</si>
  <si>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</si>
  <si>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</si>
  <si>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</si>
  <si>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</si>
  <si>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</si>
  <si>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</si>
  <si>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</si>
  <si>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</si>
  <si>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</si>
  <si>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</si>
  <si>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</si>
  <si>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</si>
  <si>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</si>
  <si>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</si>
  <si>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</si>
  <si>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</si>
  <si>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</si>
  <si>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</si>
  <si>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</si>
  <si>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</si>
  <si>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</si>
  <si>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</si>
  <si>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</si>
  <si>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</si>
  <si>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</si>
  <si>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</si>
  <si>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</si>
  <si>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</si>
  <si>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</si>
  <si>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</si>
  <si>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</si>
  <si>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</si>
  <si>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</si>
  <si>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</si>
  <si>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</si>
  <si>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</si>
  <si>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</si>
  <si>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</si>
  <si>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</si>
  <si>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</si>
  <si>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</si>
  <si>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</si>
  <si>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</si>
  <si>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</si>
  <si>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</si>
  <si>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</si>
  <si>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</si>
  <si>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</si>
  <si>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</si>
  <si>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</si>
  <si>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</si>
  <si>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</si>
  <si>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</si>
  <si>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</si>
  <si>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</si>
  <si>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</si>
  <si>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</si>
  <si>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</si>
  <si>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</si>
  <si>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</si>
  <si>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</si>
  <si>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</si>
  <si>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</si>
  <si>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</si>
  <si>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</si>
  <si>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</si>
  <si>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</si>
  <si>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</si>
  <si>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</si>
  <si>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</si>
  <si>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</si>
  <si>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</si>
  <si>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</si>
  <si>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</si>
  <si>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</si>
  <si>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</si>
  <si>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</si>
  <si>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</si>
  <si>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</si>
  <si>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</si>
  <si>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</si>
  <si>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</si>
  <si>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</si>
  <si>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</si>
  <si>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</si>
  <si>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</si>
  <si>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</si>
  <si>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</si>
  <si>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</si>
  <si>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</si>
  <si>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</si>
  <si>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</si>
  <si>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</si>
  <si>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</si>
  <si>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</si>
  <si>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</si>
  <si>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</si>
  <si>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</si>
  <si>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</si>
  <si>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</si>
  <si>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</si>
  <si>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</si>
  <si>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</si>
  <si>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</si>
  <si>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</si>
  <si>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</si>
  <si>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</si>
  <si>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</si>
  <si>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</si>
  <si>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</si>
  <si>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</si>
  <si>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</si>
  <si>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</si>
  <si>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</si>
  <si>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</si>
  <si>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</si>
  <si>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</si>
  <si>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</si>
  <si>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</si>
  <si>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</si>
  <si>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</si>
  <si>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</si>
  <si>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</si>
  <si>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</si>
  <si>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</si>
  <si>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</si>
  <si>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</si>
  <si>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</si>
  <si>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</si>
  <si>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</si>
  <si>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</si>
  <si>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</si>
  <si>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</si>
  <si>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</si>
  <si>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</si>
  <si>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</si>
  <si>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</si>
  <si>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</si>
  <si>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</si>
  <si>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</si>
  <si>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</si>
  <si>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</si>
  <si>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</si>
  <si>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</si>
  <si>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</si>
  <si>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</si>
  <si>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</si>
  <si>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</si>
  <si>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</si>
  <si>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</si>
  <si>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</si>
  <si>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</si>
  <si>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</si>
  <si>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</si>
  <si>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</si>
  <si>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</si>
  <si>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</si>
  <si>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</si>
  <si>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</si>
  <si>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</si>
  <si>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</si>
  <si>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</si>
  <si>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</si>
  <si>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</si>
  <si>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</si>
  <si>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</si>
  <si>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</si>
  <si>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</si>
  <si>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</si>
  <si>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</si>
  <si>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</si>
  <si>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</si>
  <si>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</si>
  <si>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</si>
  <si>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</si>
  <si>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</si>
  <si>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</si>
  <si>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</si>
  <si>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</si>
  <si>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</si>
  <si>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</si>
  <si>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</si>
  <si>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</si>
  <si>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</si>
  <si>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</si>
  <si>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</si>
  <si>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</si>
  <si>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</si>
  <si>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</si>
  <si>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</si>
  <si>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</si>
  <si>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</si>
  <si>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</si>
  <si>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</si>
  <si>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</si>
  <si>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</si>
  <si>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</si>
  <si>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</si>
  <si>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</si>
  <si>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</si>
  <si>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</si>
  <si>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</si>
  <si>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</si>
  <si>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</si>
  <si>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</si>
  <si>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</si>
  <si>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</si>
  <si>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</si>
  <si>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</si>
  <si>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</si>
  <si>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</si>
  <si>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</si>
  <si>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</si>
  <si>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</si>
  <si>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</si>
  <si>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</si>
  <si>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</si>
  <si>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</si>
  <si>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</si>
  <si>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</si>
  <si>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</si>
  <si>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</si>
  <si>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</si>
  <si>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</si>
  <si>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</si>
  <si>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</si>
  <si>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</si>
  <si>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</si>
  <si>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</si>
  <si>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</si>
  <si>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</si>
  <si>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</si>
  <si>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</si>
  <si>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</si>
  <si>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</si>
  <si>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</si>
  <si>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</si>
  <si>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</si>
  <si>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</si>
  <si>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</si>
  <si>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</si>
  <si>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</si>
  <si>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</si>
  <si>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</si>
  <si>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</si>
  <si>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</si>
  <si>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</si>
  <si>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</si>
  <si>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</si>
  <si>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</si>
  <si>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</si>
  <si>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</si>
  <si>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</si>
  <si>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</si>
  <si>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</si>
  <si>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</si>
  <si>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</si>
  <si>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</si>
  <si>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</si>
  <si>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</si>
  <si>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</si>
  <si>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</si>
  <si>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</si>
  <si>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</si>
  <si>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</si>
  <si>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</si>
  <si>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</si>
  <si>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</si>
  <si>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</si>
  <si>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</si>
  <si>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</si>
  <si>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</si>
  <si>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</si>
  <si>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</si>
  <si>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</si>
  <si>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</si>
  <si>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</si>
  <si>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</si>
  <si>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</si>
  <si>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</si>
  <si>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</si>
  <si>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</si>
  <si>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</si>
  <si>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</si>
  <si>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</si>
  <si>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</si>
  <si>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</si>
  <si>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</si>
  <si>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</si>
  <si>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</si>
  <si>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</si>
  <si>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</si>
  <si>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</si>
  <si>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</si>
  <si>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</si>
  <si>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</si>
  <si>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</si>
  <si>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</si>
  <si>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</si>
  <si>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</si>
  <si>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</si>
  <si>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</si>
  <si>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</si>
  <si>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</si>
  <si>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</si>
  <si>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</si>
  <si>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</si>
  <si>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</si>
  <si>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</si>
  <si>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</si>
  <si>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</si>
  <si>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</si>
  <si>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</si>
  <si>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</si>
  <si>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</si>
  <si>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</si>
  <si>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</si>
  <si>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</si>
  <si>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</si>
  <si>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</si>
  <si>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</si>
  <si>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</si>
  <si>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</si>
  <si>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</si>
  <si>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</si>
  <si>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</si>
  <si>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</si>
  <si>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</si>
  <si>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</si>
  <si>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</si>
  <si>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</si>
  <si>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</si>
  <si>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</si>
  <si>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</si>
  <si>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</si>
  <si>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</si>
  <si>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</si>
  <si>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</si>
  <si>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</si>
  <si>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</si>
  <si>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</si>
  <si>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</si>
  <si>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</si>
  <si>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</si>
  <si>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</si>
  <si>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</si>
  <si>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</si>
  <si>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</si>
  <si>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</si>
  <si>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</si>
  <si>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</si>
  <si>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</si>
  <si>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</si>
  <si>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</si>
  <si>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</si>
  <si>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</si>
  <si>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</si>
  <si>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</si>
  <si>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</si>
  <si>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</si>
  <si>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</si>
  <si>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</si>
  <si>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</si>
  <si>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</si>
  <si>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</si>
  <si>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</si>
  <si>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</si>
  <si>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</si>
  <si>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</si>
  <si>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</si>
  <si>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</si>
  <si>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</si>
  <si>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</si>
  <si>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</si>
  <si>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</si>
  <si>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</si>
  <si>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</si>
  <si>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</si>
  <si>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</si>
  <si>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</si>
  <si>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</si>
  <si>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</si>
  <si>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</si>
  <si>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</si>
  <si>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</si>
  <si>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</si>
  <si>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</si>
  <si>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</si>
  <si>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</si>
  <si>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</si>
  <si>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</si>
  <si>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</si>
  <si>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</si>
  <si>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</si>
  <si>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</si>
  <si>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</si>
  <si>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</si>
  <si>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</si>
  <si>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</si>
  <si>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</si>
  <si>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</si>
  <si>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</si>
  <si>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</si>
  <si>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</si>
  <si>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</si>
  <si>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</si>
  <si>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</si>
  <si>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</si>
  <si>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</si>
  <si>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</si>
  <si>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</si>
  <si>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</si>
  <si>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</si>
  <si>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</si>
  <si>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</si>
  <si>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</si>
  <si>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</si>
  <si>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</si>
  <si>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</si>
  <si>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</si>
  <si>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</si>
  <si>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</si>
  <si>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</si>
  <si>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</si>
  <si>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</si>
  <si>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</si>
  <si>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</si>
  <si>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</si>
  <si>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</si>
  <si>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</si>
  <si>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</si>
  <si>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</si>
  <si>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</si>
  <si>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</si>
  <si>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</si>
  <si>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</si>
  <si>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</si>
  <si>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</si>
  <si>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</si>
  <si>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</si>
  <si>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</si>
  <si>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</si>
  <si>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</si>
  <si>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</si>
  <si>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</si>
  <si>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</si>
  <si>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</si>
  <si>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</si>
  <si>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</si>
  <si>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</si>
  <si>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</si>
  <si>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</si>
  <si>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</si>
  <si>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</si>
  <si>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</si>
  <si>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</si>
  <si>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</si>
  <si>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</si>
  <si>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</si>
  <si>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</si>
  <si>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</si>
  <si>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</si>
  <si>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</si>
  <si>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</si>
  <si>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</si>
  <si>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</si>
  <si>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</si>
  <si>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</si>
  <si>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</si>
  <si>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</si>
  <si>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</si>
  <si>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</si>
  <si>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</si>
  <si>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</si>
  <si>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</si>
  <si>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</si>
  <si>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</si>
  <si>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</si>
  <si>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</si>
  <si>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</si>
  <si>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</si>
  <si>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</si>
  <si>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</si>
  <si>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</si>
  <si>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</si>
  <si>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</si>
  <si>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</si>
  <si>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</si>
  <si>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</si>
  <si>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</si>
  <si>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</si>
  <si>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</si>
  <si>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</si>
  <si>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</si>
  <si>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</si>
  <si>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</si>
  <si>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</si>
  <si>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</si>
  <si>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</si>
  <si>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</si>
  <si>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</si>
  <si>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</si>
  <si>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</si>
  <si>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</si>
  <si>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</si>
  <si>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</si>
  <si>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</si>
  <si>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</si>
  <si>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</si>
  <si>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</si>
  <si>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</si>
  <si>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</si>
  <si>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</si>
  <si>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</si>
  <si>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</si>
  <si>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</si>
  <si>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</si>
  <si>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</si>
  <si>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</si>
  <si>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</si>
  <si>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</si>
  <si>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</si>
  <si>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</si>
  <si>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</si>
  <si>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</si>
  <si>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</si>
  <si>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</si>
  <si>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</si>
  <si>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</si>
  <si>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</si>
  <si>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</si>
  <si>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</si>
  <si>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</si>
  <si>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</si>
  <si>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</si>
  <si>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</si>
  <si>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</si>
  <si>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</si>
  <si>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</si>
  <si>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</si>
  <si>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</si>
  <si>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</si>
  <si>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</si>
  <si>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</si>
  <si>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</si>
  <si>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</si>
  <si>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</si>
  <si>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</si>
  <si>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</si>
  <si>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</si>
  <si>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</si>
  <si>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</si>
  <si>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</si>
  <si>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</si>
  <si>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</si>
  <si>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</si>
  <si>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</si>
  <si>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</si>
  <si>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</si>
  <si>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</si>
  <si>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</si>
  <si>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</si>
  <si>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</si>
  <si>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</si>
  <si>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</si>
  <si>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</si>
  <si>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</si>
  <si>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</si>
  <si>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</si>
  <si>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</si>
  <si>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</si>
  <si>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</si>
  <si>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</si>
  <si>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</si>
  <si>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</si>
  <si>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</si>
  <si>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</si>
  <si>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</si>
  <si>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</si>
  <si>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</si>
  <si>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</si>
  <si>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</si>
  <si>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</si>
  <si>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</si>
  <si>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</si>
  <si>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</si>
  <si>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</si>
  <si>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</si>
  <si>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</si>
  <si>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</si>
  <si>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</si>
  <si>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</si>
  <si>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</si>
  <si>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</si>
  <si>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</si>
  <si>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</si>
  <si>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</si>
  <si>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</si>
  <si>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</si>
  <si>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</si>
  <si>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</si>
  <si>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</si>
  <si>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</si>
  <si>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</si>
  <si>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</si>
  <si>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</si>
  <si>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</si>
  <si>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</si>
  <si>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</si>
  <si>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</si>
  <si>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</si>
  <si>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</si>
  <si>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</si>
  <si>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</si>
  <si>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</si>
  <si>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</si>
  <si>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</si>
  <si>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</si>
  <si>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</si>
  <si>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</si>
  <si>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</si>
  <si>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</si>
  <si>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</si>
  <si>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</si>
  <si>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</si>
  <si>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</si>
  <si>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</si>
  <si>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</si>
  <si>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</si>
  <si>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</si>
  <si>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</si>
  <si>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</si>
  <si>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</si>
  <si>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</si>
  <si>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</si>
  <si>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</si>
  <si>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</si>
  <si>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</si>
  <si>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</si>
  <si>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</si>
  <si>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</si>
  <si>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</si>
  <si>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</si>
  <si>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</si>
  <si>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</si>
  <si>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</si>
  <si>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</si>
  <si>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</si>
  <si>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</si>
  <si>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</si>
  <si>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</si>
  <si>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</si>
  <si>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</si>
  <si>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</si>
  <si>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</si>
  <si>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</si>
  <si>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</si>
  <si>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</si>
  <si>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</si>
  <si>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</si>
  <si>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</si>
  <si>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</si>
  <si>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</si>
  <si>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</si>
  <si>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</si>
  <si>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</si>
  <si>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</si>
  <si>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</si>
  <si>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</si>
  <si>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</si>
  <si>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</si>
  <si>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</si>
  <si>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</si>
  <si>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</si>
  <si>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</si>
  <si>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</si>
  <si>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</si>
  <si>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</si>
  <si>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</si>
  <si>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</si>
  <si>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</si>
  <si>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</si>
  <si>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</si>
  <si>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</si>
  <si>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</si>
  <si>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</si>
  <si>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</si>
  <si>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</si>
  <si>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</si>
  <si>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</si>
  <si>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</si>
  <si>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</si>
  <si>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</si>
  <si>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</si>
  <si>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</si>
  <si>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</si>
  <si>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</si>
  <si>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</si>
  <si>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</si>
  <si>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</si>
  <si>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</si>
  <si>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</si>
  <si>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</si>
  <si>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</si>
  <si>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</si>
  <si>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</si>
  <si>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</si>
  <si>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</si>
  <si>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</si>
  <si>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</si>
  <si>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</si>
  <si>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</si>
  <si>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</si>
  <si>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</si>
  <si>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</si>
  <si>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</si>
  <si>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</si>
  <si>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</si>
  <si>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</si>
  <si>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</si>
  <si>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</si>
  <si>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</si>
  <si>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</si>
  <si>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</si>
  <si>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</si>
  <si>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</si>
  <si>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</si>
  <si>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</si>
  <si>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</si>
  <si>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</si>
  <si>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</si>
  <si>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</si>
  <si>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</si>
  <si>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</si>
  <si>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</si>
  <si>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</si>
  <si>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</si>
  <si>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</si>
  <si>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</si>
  <si>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</si>
  <si>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</si>
  <si>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</si>
  <si>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</si>
  <si>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</si>
  <si>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</si>
  <si>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</si>
  <si>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</si>
  <si>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</si>
  <si>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</si>
  <si>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</si>
  <si>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</si>
  <si>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</si>
  <si>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</si>
  <si>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</si>
  <si>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</si>
  <si>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</si>
  <si>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</si>
  <si>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</si>
  <si>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</si>
  <si>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</si>
  <si>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</si>
  <si>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</si>
  <si>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</si>
  <si>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</si>
  <si>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</si>
  <si>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</si>
  <si>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</si>
  <si>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</si>
  <si>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</si>
  <si>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</si>
  <si>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</si>
  <si>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</si>
  <si>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</si>
  <si>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</si>
  <si>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</si>
  <si>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</si>
  <si>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</si>
  <si>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</si>
  <si>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</si>
  <si>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</si>
  <si>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</si>
  <si>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</si>
  <si>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</si>
  <si>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</si>
  <si>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</si>
  <si>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</si>
  <si>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</si>
  <si>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</si>
  <si>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</si>
  <si>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</si>
  <si>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</si>
  <si>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</si>
  <si>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</si>
  <si>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</si>
  <si>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</si>
  <si>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</si>
  <si>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</si>
  <si>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</si>
  <si>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</si>
  <si>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</si>
  <si>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</si>
  <si>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</si>
  <si>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</si>
  <si>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</si>
  <si>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</si>
  <si>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</si>
  <si>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</si>
  <si>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</si>
  <si>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</si>
  <si>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</si>
  <si>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</si>
  <si>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</si>
  <si>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</si>
  <si>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</si>
  <si>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</si>
  <si>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</si>
  <si>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</si>
  <si>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</si>
  <si>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</si>
  <si>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</si>
  <si>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</si>
  <si>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</si>
  <si>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</si>
  <si>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</si>
  <si>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</si>
  <si>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</si>
  <si>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</si>
  <si>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</si>
  <si>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</si>
  <si>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</si>
  <si>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</si>
  <si>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</si>
  <si>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</si>
  <si>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</si>
  <si>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</si>
  <si>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</si>
  <si>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</si>
  <si>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</si>
  <si>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</si>
  <si>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</si>
  <si>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</si>
  <si>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</si>
  <si>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</si>
  <si>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</si>
  <si>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</si>
  <si>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</si>
  <si>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</si>
  <si>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</si>
  <si>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</si>
  <si>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</si>
  <si>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</si>
  <si>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</si>
  <si>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</si>
  <si>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</si>
  <si>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</si>
  <si>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</si>
  <si>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</si>
  <si>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</si>
  <si>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</si>
  <si>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</si>
  <si>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</si>
  <si>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</si>
  <si>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</si>
  <si>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</si>
  <si>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</si>
  <si>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</si>
  <si>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</si>
  <si>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</si>
  <si>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</si>
  <si>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</si>
  <si>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</si>
  <si>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</si>
  <si>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</si>
  <si>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</si>
  <si>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</si>
  <si>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</si>
  <si>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</si>
  <si>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</si>
  <si>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</si>
  <si>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</si>
  <si>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</si>
  <si>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</si>
  <si>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</si>
  <si>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</si>
  <si>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</si>
  <si>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</si>
  <si>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</si>
  <si>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</si>
  <si>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</si>
  <si>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</si>
  <si>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</si>
  <si>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</si>
  <si>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</si>
  <si>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</si>
  <si>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</si>
  <si>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</si>
  <si>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</si>
  <si>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</si>
  <si>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</si>
  <si>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</si>
  <si>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</si>
  <si>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</si>
  <si>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</si>
  <si>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</si>
  <si>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</si>
  <si>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</si>
  <si>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</si>
  <si>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</si>
  <si>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</si>
  <si>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</si>
  <si>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</si>
  <si>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</si>
  <si>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</si>
  <si>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</si>
  <si>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</si>
  <si>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</si>
  <si>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</si>
  <si>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</si>
  <si>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</si>
  <si>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</si>
  <si>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</si>
  <si>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</si>
  <si>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</si>
  <si>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</si>
  <si>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</si>
  <si>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</si>
  <si>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</si>
  <si>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</si>
  <si>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</si>
  <si>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</si>
  <si>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</si>
  <si>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</si>
  <si>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</si>
  <si>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</si>
  <si>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</si>
  <si>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</si>
  <si>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</si>
  <si>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</si>
  <si>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</si>
  <si>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</si>
  <si>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</si>
  <si>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</si>
  <si>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</si>
  <si>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</si>
  <si>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</si>
  <si>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</si>
  <si>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</si>
  <si>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</si>
  <si>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</si>
  <si>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</si>
  <si>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</si>
  <si>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</si>
  <si>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</si>
  <si>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</si>
  <si>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</si>
  <si>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</si>
  <si>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</si>
  <si>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</si>
  <si>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</si>
  <si>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</si>
  <si>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</si>
  <si>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</si>
  <si>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</si>
  <si>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</si>
  <si>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</si>
  <si>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</si>
  <si>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</si>
  <si>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</si>
  <si>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</si>
  <si>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</si>
  <si>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</si>
  <si>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</si>
  <si>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</si>
  <si>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</si>
  <si>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</si>
  <si>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</si>
  <si>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</si>
  <si>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</si>
  <si>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</si>
  <si>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</si>
  <si>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</si>
  <si>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</si>
  <si>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</si>
  <si>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</si>
  <si>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</si>
  <si>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</si>
  <si>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</si>
  <si>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</si>
  <si>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</si>
  <si>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</si>
  <si>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</si>
  <si>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</si>
  <si>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</si>
  <si>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</si>
  <si>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</si>
  <si>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</si>
  <si>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</si>
  <si>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</si>
  <si>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</si>
  <si>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</si>
  <si>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</si>
  <si>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</si>
  <si>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</si>
  <si>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</si>
  <si>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</si>
  <si>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</si>
  <si>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</si>
  <si>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</si>
  <si>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</si>
  <si>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</si>
  <si>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</si>
  <si>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</si>
  <si>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</si>
  <si>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</si>
  <si>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</si>
  <si>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</si>
  <si>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</si>
  <si>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</si>
  <si>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</si>
  <si>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</si>
  <si>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</si>
  <si>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</si>
  <si>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</si>
  <si>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</si>
  <si>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</si>
  <si>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</si>
  <si>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</si>
  <si>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</si>
  <si>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</si>
  <si>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</si>
  <si>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</si>
  <si>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</si>
  <si>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</si>
  <si>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</si>
  <si>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</si>
  <si>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</si>
  <si>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</si>
  <si>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</si>
  <si>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</si>
  <si>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</si>
  <si>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</si>
  <si>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</si>
  <si>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</si>
  <si>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</si>
  <si>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</si>
  <si>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</si>
  <si>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</si>
  <si>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</si>
  <si>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</si>
  <si>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</si>
  <si>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</si>
  <si>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</si>
  <si>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</si>
  <si>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</si>
  <si>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</si>
  <si>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</si>
  <si>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</si>
  <si>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</si>
  <si>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</si>
  <si>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</si>
  <si>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</si>
  <si>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</si>
  <si>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</si>
  <si>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</si>
  <si>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</si>
  <si>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</si>
  <si>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</si>
  <si>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</si>
  <si>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</si>
  <si>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</si>
  <si>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</si>
  <si>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</si>
  <si>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</si>
  <si>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</si>
  <si>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</si>
  <si>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</si>
  <si>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</si>
  <si>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</si>
  <si>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</si>
  <si>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</si>
  <si>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</si>
  <si>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</si>
  <si>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</si>
  <si>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</si>
  <si>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</si>
  <si>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</si>
  <si>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</si>
  <si>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</si>
  <si>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</si>
  <si>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</si>
  <si>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</si>
  <si>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</si>
  <si>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</si>
  <si>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</si>
  <si>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</si>
  <si>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</si>
  <si>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</si>
  <si>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</si>
  <si>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</si>
  <si>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</si>
  <si>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</si>
  <si>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</si>
  <si>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</si>
  <si>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</si>
  <si>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</si>
  <si>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</si>
  <si>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</si>
  <si>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</si>
  <si>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</si>
  <si>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</si>
  <si>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</si>
  <si>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</si>
  <si>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</si>
  <si>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</si>
  <si>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</si>
  <si>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</si>
  <si>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</si>
  <si>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</si>
  <si>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</si>
  <si>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</si>
  <si>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</si>
  <si>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</si>
  <si>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</si>
  <si>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</si>
  <si>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</si>
  <si>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</si>
  <si>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</si>
  <si>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</si>
  <si>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</si>
  <si>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</si>
  <si>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</si>
  <si>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</si>
  <si>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</si>
  <si>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</si>
  <si>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</si>
  <si>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</si>
  <si>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</si>
  <si>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</si>
  <si>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</si>
  <si>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</si>
  <si>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</si>
  <si>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</si>
  <si>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</si>
  <si>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</si>
  <si>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</si>
  <si>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</si>
  <si>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</si>
  <si>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</si>
  <si>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</si>
  <si>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</si>
  <si>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</si>
  <si>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</si>
  <si>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</si>
  <si>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</si>
  <si>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</si>
  <si>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</si>
  <si>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</si>
  <si>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</si>
  <si>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</si>
  <si>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</si>
  <si>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</si>
  <si>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</si>
  <si>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</si>
  <si>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</si>
  <si>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</si>
  <si>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</si>
  <si>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</si>
  <si>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</si>
  <si>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</si>
  <si>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</si>
  <si>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</si>
  <si>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</si>
  <si>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</si>
  <si>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</si>
  <si>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</si>
  <si>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</si>
  <si>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</si>
  <si>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</si>
  <si>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</si>
  <si>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</si>
  <si>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</si>
  <si>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</si>
  <si>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</si>
  <si>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</si>
  <si>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</si>
  <si>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</si>
  <si>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</si>
  <si>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</si>
  <si>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</si>
  <si>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</si>
  <si>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</si>
  <si>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</si>
  <si>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</si>
  <si>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</si>
  <si>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</si>
  <si>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</si>
  <si>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</si>
  <si>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</si>
  <si>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</si>
  <si>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</si>
  <si>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</si>
  <si>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</si>
  <si>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</si>
  <si>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</si>
  <si>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</si>
  <si>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</si>
  <si>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</si>
  <si>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</si>
  <si>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</si>
  <si>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</si>
  <si>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</si>
  <si>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</si>
  <si>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</si>
  <si>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</si>
  <si>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</si>
  <si>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</si>
  <si>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</si>
  <si>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</si>
  <si>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</si>
  <si>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</si>
  <si>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</si>
  <si>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</si>
  <si>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</si>
  <si>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</si>
  <si>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</si>
  <si>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</si>
  <si>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</si>
  <si>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</si>
  <si>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</si>
  <si>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</si>
  <si>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</si>
  <si>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</si>
  <si>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</si>
  <si>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</si>
  <si>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</si>
  <si>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</si>
  <si>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</si>
  <si>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</si>
  <si>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</si>
  <si>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</si>
  <si>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</si>
  <si>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</si>
  <si>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</si>
  <si>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</si>
  <si>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</si>
  <si>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</si>
  <si>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</si>
  <si>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</si>
  <si>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</si>
  <si>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</si>
  <si>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</si>
  <si>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</si>
  <si>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</si>
  <si>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</si>
  <si>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</si>
  <si>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</si>
  <si>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</si>
  <si>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</si>
  <si>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</si>
  <si>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</si>
  <si>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</si>
  <si>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</si>
  <si>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</si>
  <si>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</si>
  <si>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</si>
  <si>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</si>
  <si>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</si>
  <si>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</si>
  <si>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</si>
  <si>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</si>
  <si>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</si>
  <si>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</si>
  <si>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</si>
  <si>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</si>
  <si>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</si>
  <si>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</si>
  <si>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</si>
  <si>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</si>
  <si>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</si>
  <si>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</si>
  <si>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</si>
  <si>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</si>
  <si>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</si>
  <si>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</si>
  <si>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</si>
  <si>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</si>
  <si>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</si>
  <si>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</si>
  <si>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</si>
  <si>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</si>
  <si>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</si>
  <si>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</si>
  <si>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</si>
  <si>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</si>
  <si>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</si>
  <si>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</si>
  <si>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</si>
  <si>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</si>
  <si>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</si>
  <si>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</si>
  <si>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</si>
  <si>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</si>
  <si>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</si>
  <si>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</si>
  <si>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</si>
  <si>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</si>
  <si>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</si>
  <si>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</si>
  <si>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</si>
  <si>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</si>
  <si>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</si>
  <si>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</si>
  <si>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</si>
  <si>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</si>
  <si>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</si>
  <si>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</si>
  <si>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</si>
  <si>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</si>
  <si>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</si>
  <si>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</si>
  <si>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</si>
  <si>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</si>
  <si>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</si>
  <si>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</si>
  <si>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</si>
  <si>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</si>
  <si>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</si>
  <si>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</si>
  <si>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</si>
  <si>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</si>
  <si>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</si>
  <si>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</si>
  <si>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</si>
  <si>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</si>
  <si>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</si>
  <si>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</si>
  <si>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</si>
  <si>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</si>
  <si>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</si>
  <si>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</si>
  <si>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</si>
  <si>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</si>
  <si>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</si>
  <si>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</si>
  <si>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</si>
  <si>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</si>
  <si>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</si>
  <si>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</si>
  <si>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</si>
  <si>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</si>
  <si>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</si>
  <si>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</si>
  <si>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</si>
  <si>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</si>
  <si>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</si>
  <si>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</si>
  <si>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</si>
  <si>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</si>
  <si>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</si>
  <si>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</si>
  <si>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</si>
  <si>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</si>
  <si>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</si>
  <si>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</si>
  <si>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</si>
  <si>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</si>
  <si>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</si>
  <si>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</si>
  <si>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</si>
  <si>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</si>
  <si>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</si>
  <si>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</si>
  <si>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</si>
  <si>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</si>
  <si>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</si>
  <si>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</si>
  <si>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</si>
  <si>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</si>
  <si>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</si>
  <si>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</si>
  <si>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</si>
  <si>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</si>
  <si>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</si>
  <si>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</si>
  <si>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</si>
  <si>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</si>
  <si>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</si>
  <si>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</si>
  <si>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</si>
  <si>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</si>
  <si>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</si>
  <si>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</si>
  <si>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</si>
  <si>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</si>
  <si>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</si>
  <si>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</si>
  <si>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</si>
  <si>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</si>
  <si>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</si>
  <si>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</si>
  <si>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</si>
  <si>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</si>
  <si>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</si>
  <si>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</si>
  <si>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</si>
  <si>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</si>
  <si>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</si>
  <si>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</si>
  <si>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</si>
  <si>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</si>
  <si>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</si>
  <si>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</si>
  <si>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</si>
  <si>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</si>
  <si>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</si>
  <si>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</si>
  <si>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</si>
  <si>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</si>
  <si>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</si>
  <si>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</si>
  <si>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</si>
  <si>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</si>
  <si>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</si>
  <si>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</si>
  <si>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</si>
  <si>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</si>
  <si>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</si>
  <si>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</si>
  <si>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</si>
  <si>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</si>
  <si>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</si>
  <si>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</si>
  <si>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</si>
  <si>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</si>
  <si>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</si>
  <si>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</si>
  <si>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</si>
  <si>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</si>
  <si>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</si>
  <si>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</si>
  <si>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</si>
  <si>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</si>
  <si>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</si>
  <si>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</si>
  <si>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</si>
  <si>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</si>
  <si>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</si>
  <si>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</si>
  <si>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</si>
  <si>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</si>
  <si>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</si>
  <si>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</si>
  <si>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</si>
  <si>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</si>
  <si>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</si>
  <si>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</si>
  <si>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</si>
  <si>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</si>
  <si>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</si>
  <si>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</si>
  <si>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</si>
  <si>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</si>
  <si>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</si>
  <si>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</si>
  <si>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</si>
  <si>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</si>
  <si>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</si>
  <si>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</si>
  <si>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</si>
  <si>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</si>
  <si>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</si>
  <si>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</si>
  <si>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</si>
  <si>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</si>
  <si>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</si>
  <si>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</si>
  <si>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</si>
  <si>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</si>
  <si>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</si>
  <si>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</si>
  <si>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</si>
  <si>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</si>
  <si>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</si>
  <si>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</si>
  <si>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</si>
  <si>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</si>
  <si>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</si>
  <si>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</si>
  <si>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</si>
  <si>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</si>
  <si>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</si>
  <si>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</si>
  <si>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</si>
  <si>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</si>
  <si>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</si>
  <si>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</si>
  <si>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</si>
  <si>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</si>
  <si>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</si>
  <si>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</si>
  <si>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</si>
  <si>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</si>
  <si>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</si>
  <si>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</si>
  <si>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</si>
  <si>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</si>
  <si>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</si>
  <si>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</si>
  <si>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</si>
  <si>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</si>
  <si>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</si>
  <si>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</si>
  <si>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</si>
  <si>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</si>
  <si>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</si>
  <si>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</si>
  <si>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</si>
  <si>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</si>
  <si>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</si>
  <si>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</si>
  <si>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</si>
  <si>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</si>
  <si>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</si>
  <si>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</si>
  <si>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</si>
  <si>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</si>
  <si>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</si>
  <si>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</si>
  <si>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</si>
  <si>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</si>
  <si>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</si>
  <si>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</si>
  <si>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</si>
  <si>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</si>
  <si>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</si>
  <si>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</si>
  <si>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</si>
  <si>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</si>
  <si>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</si>
  <si>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</si>
  <si>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</si>
  <si>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</si>
  <si>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</si>
  <si>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</si>
  <si>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</si>
  <si>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</si>
  <si>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</si>
  <si>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</si>
  <si>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</si>
  <si>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</si>
  <si>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</si>
  <si>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</si>
  <si>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</si>
  <si>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</si>
  <si>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</si>
  <si>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</si>
  <si>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</si>
  <si>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</si>
  <si>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</si>
  <si>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</si>
  <si>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</si>
  <si>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</si>
  <si>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</si>
  <si>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</si>
  <si>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</si>
  <si>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</si>
  <si>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</si>
  <si>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</si>
  <si>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</si>
  <si>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</si>
  <si>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</si>
  <si>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</si>
  <si>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</si>
  <si>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</si>
  <si>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</si>
  <si>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</si>
  <si>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</si>
  <si>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</si>
  <si>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</si>
  <si>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</si>
  <si>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</si>
  <si>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</si>
  <si>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</si>
  <si>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</si>
  <si>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</si>
  <si>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</si>
  <si>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</si>
  <si>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</si>
  <si>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</si>
  <si>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</si>
  <si>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</si>
  <si>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</si>
  <si>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</si>
  <si>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</si>
  <si>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</si>
  <si>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</si>
  <si>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</si>
  <si>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</si>
  <si>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</si>
  <si>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</si>
  <si>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</si>
  <si>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</si>
  <si>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</si>
  <si>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</si>
  <si>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</si>
  <si>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</si>
  <si>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</si>
  <si>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</si>
  <si>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</si>
  <si>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</si>
  <si>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</si>
  <si>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</si>
  <si>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</si>
  <si>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</si>
  <si>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</si>
  <si>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</si>
  <si>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</si>
  <si>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</si>
  <si>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</si>
  <si>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</si>
  <si>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</si>
  <si>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</si>
  <si>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</si>
  <si>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</si>
  <si>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</si>
  <si>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</si>
  <si>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</si>
  <si>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</si>
  <si>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</si>
  <si>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</si>
  <si>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</si>
  <si>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</si>
  <si>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</si>
  <si>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</si>
  <si>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</si>
  <si>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</si>
  <si>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</si>
  <si>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</si>
  <si>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</si>
  <si>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</si>
  <si>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</si>
  <si>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</si>
  <si>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</si>
  <si>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</si>
  <si>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</si>
  <si>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</si>
  <si>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</si>
  <si>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</si>
  <si>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</si>
  <si>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</si>
  <si>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</si>
  <si>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</si>
  <si>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</si>
  <si>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</si>
  <si>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</si>
  <si>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</si>
  <si>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</si>
  <si>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</si>
  <si>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</si>
  <si>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</si>
  <si>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</si>
  <si>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</si>
  <si>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</si>
  <si>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</si>
  <si>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</si>
  <si>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</si>
  <si>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</si>
  <si>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</si>
  <si>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</si>
  <si>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</si>
  <si>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</si>
  <si>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</si>
  <si>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</si>
  <si>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</si>
  <si>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</si>
  <si>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</si>
  <si>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</si>
  <si>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</si>
  <si>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</si>
  <si>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</si>
  <si>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</si>
  <si>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</si>
  <si>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</si>
  <si>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</si>
  <si>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</si>
  <si>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</si>
  <si>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</si>
  <si>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</si>
  <si>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</si>
  <si>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</si>
  <si>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</si>
  <si>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</si>
  <si>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</si>
  <si>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</si>
  <si>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</si>
  <si>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</si>
  <si>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</si>
  <si>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</si>
  <si>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</si>
  <si>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</si>
  <si>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</si>
  <si>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</si>
  <si>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</si>
  <si>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</si>
  <si>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</si>
  <si>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</si>
  <si>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</si>
  <si>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</si>
  <si>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</si>
  <si>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</si>
  <si>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</si>
  <si>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</si>
  <si>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</si>
  <si>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</si>
  <si>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</si>
  <si>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</si>
  <si>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</si>
  <si>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</si>
  <si>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</si>
  <si>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</si>
  <si>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</si>
  <si>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</si>
  <si>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</si>
  <si>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</si>
  <si>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</si>
  <si>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</si>
  <si>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</si>
  <si>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</si>
  <si>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</si>
  <si>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</si>
  <si>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</si>
  <si>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</si>
  <si>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</si>
  <si>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</si>
  <si>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</si>
  <si>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</si>
  <si>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</si>
  <si>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</si>
  <si>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</si>
  <si>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</si>
  <si>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</si>
  <si>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</si>
  <si>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</si>
  <si>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</si>
  <si>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</si>
  <si>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</si>
  <si>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</si>
  <si>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</si>
  <si>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</si>
  <si>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</si>
  <si>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</si>
  <si>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</si>
  <si>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</si>
  <si>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</si>
  <si>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</si>
  <si>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</si>
  <si>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</si>
  <si>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</si>
  <si>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</si>
  <si>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</si>
  <si>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</si>
  <si>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</si>
  <si>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</si>
  <si>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</si>
  <si>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</si>
  <si>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</si>
  <si>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</si>
  <si>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</si>
  <si>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</si>
  <si>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</si>
  <si>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</si>
  <si>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</si>
  <si>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</si>
  <si>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</si>
  <si>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</si>
  <si>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</si>
  <si>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</si>
  <si>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</si>
  <si>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</si>
  <si>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</si>
  <si>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</si>
  <si>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</si>
  <si>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</si>
  <si>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</si>
  <si>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</si>
  <si>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</si>
  <si>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</si>
  <si>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</si>
  <si>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</si>
  <si>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</si>
  <si>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</si>
  <si>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</si>
  <si>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</si>
  <si>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</si>
  <si>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</si>
  <si>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</si>
  <si>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</si>
  <si>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</si>
  <si>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</si>
  <si>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</si>
  <si>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</si>
  <si>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</si>
  <si>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</si>
  <si>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</si>
  <si>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</si>
  <si>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</si>
  <si>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</si>
  <si>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</si>
  <si>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</si>
  <si>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</si>
  <si>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</si>
  <si>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</si>
  <si>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</si>
  <si>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</si>
  <si>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</si>
  <si>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</si>
  <si>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</si>
  <si>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</si>
  <si>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</si>
  <si>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</si>
  <si>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</si>
  <si>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</si>
  <si>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</si>
  <si>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</si>
  <si>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</si>
  <si>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</si>
  <si>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</si>
  <si>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</si>
  <si>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</si>
  <si>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</si>
  <si>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</si>
  <si>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</si>
  <si>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</si>
  <si>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</si>
  <si>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</si>
  <si>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</si>
  <si>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</si>
  <si>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</si>
  <si>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</si>
  <si>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</si>
  <si>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</si>
  <si>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</si>
  <si>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</si>
  <si>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</si>
  <si>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</si>
  <si>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</si>
  <si>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</si>
  <si>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</si>
  <si>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</si>
  <si>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</si>
  <si>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</si>
  <si>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</si>
  <si>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</si>
  <si>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</si>
  <si>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</si>
  <si>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</si>
  <si>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</si>
  <si>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</si>
  <si>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</si>
  <si>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</si>
  <si>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</si>
  <si>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</si>
  <si>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</si>
  <si>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</si>
  <si>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</si>
  <si>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</si>
  <si>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</si>
  <si>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</si>
  <si>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</si>
  <si>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</si>
  <si>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</si>
  <si>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</si>
  <si>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</si>
  <si>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</si>
  <si>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</si>
  <si>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</si>
  <si>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</si>
  <si>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</si>
  <si>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</si>
  <si>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</si>
  <si>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</si>
  <si>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</si>
  <si>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</si>
  <si>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</si>
  <si>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</si>
  <si>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</si>
  <si>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</si>
  <si>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</si>
  <si>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</si>
  <si>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</si>
  <si>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</si>
  <si>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</si>
  <si>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</si>
  <si>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</si>
  <si>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</si>
  <si>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</si>
  <si>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</si>
  <si>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</si>
  <si>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</si>
  <si>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</si>
  <si>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</si>
  <si>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</si>
  <si>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</si>
  <si>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</si>
  <si>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</si>
  <si>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</si>
  <si>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</si>
  <si>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</si>
  <si>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</si>
  <si>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</si>
  <si>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</si>
  <si>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</si>
  <si>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</si>
  <si>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</si>
  <si>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</si>
  <si>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</si>
  <si>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</si>
  <si>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</si>
  <si>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</si>
  <si>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</si>
  <si>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</si>
  <si>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</si>
  <si>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</si>
  <si>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</si>
  <si>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</si>
  <si>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</si>
  <si>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</si>
  <si>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</si>
  <si>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</si>
  <si>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</si>
  <si>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</si>
  <si>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</si>
  <si>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</si>
  <si>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</si>
  <si>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</si>
  <si>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</si>
  <si>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</si>
  <si>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</si>
  <si>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</si>
  <si>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</si>
  <si>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</si>
  <si>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</si>
  <si>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</si>
  <si>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</si>
  <si>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</si>
  <si>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</si>
  <si>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</si>
  <si>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</si>
  <si>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</si>
  <si>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</si>
  <si>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</si>
  <si>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</si>
  <si>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</si>
  <si>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</si>
  <si>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</si>
  <si>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</si>
  <si>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</si>
  <si>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</si>
  <si>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</si>
  <si>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</si>
  <si>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</si>
  <si>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</si>
  <si>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</si>
  <si>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</si>
  <si>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</si>
  <si>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</si>
  <si>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</si>
  <si>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</si>
  <si>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</si>
  <si>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</si>
  <si>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</si>
  <si>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</si>
  <si>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</si>
  <si>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</si>
  <si>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</si>
  <si>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</si>
  <si>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</si>
  <si>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</si>
  <si>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</si>
  <si>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</si>
  <si>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</si>
  <si>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</si>
  <si>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</si>
  <si>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</si>
  <si>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</si>
  <si>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</si>
  <si>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</si>
  <si>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</si>
  <si>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</si>
  <si>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</si>
  <si>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</si>
  <si>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</si>
  <si>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</si>
  <si>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</si>
  <si>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</si>
  <si>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</si>
  <si>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</si>
  <si>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</si>
  <si>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</si>
  <si>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</si>
  <si>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</si>
  <si>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</si>
  <si>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</si>
  <si>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</si>
  <si>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</si>
  <si>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</si>
  <si>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</si>
  <si>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</si>
  <si>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</si>
  <si>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</si>
  <si>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</si>
  <si>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</si>
  <si>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</si>
  <si>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</si>
  <si>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</si>
  <si>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</si>
  <si>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</si>
  <si>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</si>
  <si>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</si>
  <si>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</si>
  <si>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</si>
  <si>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</si>
  <si>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</si>
  <si>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</si>
  <si>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</si>
  <si>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</si>
  <si>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</si>
  <si>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</si>
  <si>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</si>
  <si>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</si>
  <si>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</si>
  <si>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</si>
  <si>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</si>
  <si>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</si>
  <si>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</si>
  <si>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</si>
  <si>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</si>
  <si>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</si>
  <si>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</si>
  <si>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</si>
  <si>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</si>
  <si>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</si>
  <si>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</si>
  <si>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</si>
  <si>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</si>
  <si>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</si>
  <si>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</si>
  <si>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</si>
  <si>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</si>
  <si>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</si>
  <si>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</si>
  <si>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</si>
  <si>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</si>
  <si>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</si>
  <si>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</si>
  <si>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</si>
  <si>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</si>
  <si>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</si>
  <si>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</si>
  <si>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</si>
  <si>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</si>
  <si>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</si>
  <si>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</si>
  <si>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</si>
  <si>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</si>
  <si>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</si>
  <si>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</si>
  <si>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</si>
  <si>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</si>
  <si>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</si>
  <si>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</si>
  <si>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</si>
  <si>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</si>
  <si>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</si>
  <si>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</si>
  <si>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</si>
  <si>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</si>
  <si>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</si>
  <si>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</si>
  <si>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</si>
  <si>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</si>
  <si>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</si>
  <si>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</si>
  <si>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</si>
  <si>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</si>
  <si>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</si>
  <si>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</si>
  <si>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</si>
  <si>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</si>
  <si>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</si>
  <si>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</si>
  <si>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</si>
  <si>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</si>
  <si>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</si>
  <si>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</si>
  <si>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</si>
  <si>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</si>
  <si>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</si>
  <si>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</si>
  <si>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</si>
  <si>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</si>
  <si>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</si>
  <si>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</si>
  <si>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</si>
  <si>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</si>
  <si>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</si>
  <si>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</si>
  <si>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</si>
  <si>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</si>
  <si>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</si>
  <si>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</si>
  <si>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</si>
  <si>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</si>
  <si>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</si>
  <si>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</si>
  <si>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</si>
  <si>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</si>
  <si>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</si>
  <si>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</si>
  <si>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</si>
  <si>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</si>
  <si>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</si>
  <si>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</si>
  <si>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</si>
  <si>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</si>
  <si>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</si>
  <si>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</si>
  <si>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</si>
  <si>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</si>
  <si>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</si>
  <si>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</si>
  <si>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</si>
  <si>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</si>
  <si>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</si>
  <si>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</si>
  <si>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</si>
  <si>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</si>
  <si>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</si>
  <si>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</si>
  <si>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</si>
  <si>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</si>
  <si>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</si>
  <si>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</si>
  <si>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</si>
  <si>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</si>
  <si>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</si>
  <si>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</si>
  <si>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</si>
  <si>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</si>
  <si>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</si>
  <si>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</si>
  <si>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</si>
  <si>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</si>
  <si>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</si>
  <si>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</si>
  <si>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</si>
  <si>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</si>
  <si>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</si>
  <si>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</si>
  <si>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</si>
  <si>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</si>
  <si>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</si>
  <si>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</si>
  <si>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</si>
  <si>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</si>
  <si>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</si>
  <si>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</si>
  <si>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</si>
  <si>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</si>
  <si>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</si>
  <si>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</si>
  <si>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</si>
  <si>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</si>
  <si>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</si>
  <si>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</si>
  <si>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</si>
  <si>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</si>
  <si>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</si>
  <si>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</si>
  <si>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</si>
  <si>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</si>
  <si>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</si>
  <si>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</si>
  <si>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</si>
  <si>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</si>
  <si>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</si>
  <si>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</si>
  <si>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</si>
  <si>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</si>
  <si>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</si>
  <si>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</si>
  <si>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</si>
  <si>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</si>
  <si>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</si>
  <si>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</si>
  <si>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</si>
  <si>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</si>
  <si>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</si>
  <si>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</si>
  <si>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</si>
  <si>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</si>
  <si>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</si>
  <si>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</si>
  <si>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</si>
  <si>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</si>
  <si>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</si>
  <si>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</si>
  <si>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</si>
  <si>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</si>
  <si>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</si>
  <si>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</si>
  <si>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</si>
  <si>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</si>
  <si>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</si>
  <si>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</si>
  <si>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</si>
  <si>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</si>
  <si>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</si>
  <si>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</si>
  <si>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</si>
  <si>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</si>
  <si>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</si>
  <si>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</si>
  <si>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</si>
  <si>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</si>
  <si>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</si>
  <si>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</si>
  <si>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</si>
  <si>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</si>
  <si>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</si>
  <si>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</si>
  <si>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</si>
  <si>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</si>
  <si>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</si>
  <si>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</si>
  <si>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</si>
  <si>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</si>
  <si>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</si>
  <si>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</si>
  <si>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</si>
  <si>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</si>
  <si>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</si>
  <si>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</si>
  <si>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</si>
  <si>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</si>
  <si>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</si>
  <si>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</si>
  <si>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</si>
  <si>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</si>
  <si>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</si>
  <si>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</si>
  <si>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</si>
  <si>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</si>
  <si>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</si>
  <si>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</si>
  <si>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</si>
  <si>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</si>
  <si>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</si>
  <si>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</si>
  <si>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</si>
  <si>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</si>
  <si>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</si>
  <si>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</si>
  <si>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</si>
  <si>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</si>
  <si>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</si>
  <si>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</si>
  <si>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</si>
  <si>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</si>
  <si>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</si>
  <si>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</si>
  <si>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</si>
  <si>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</si>
  <si>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</si>
  <si>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</si>
  <si>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</si>
  <si>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</si>
  <si>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</si>
  <si>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</si>
  <si>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</si>
  <si>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</si>
  <si>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</si>
  <si>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</si>
  <si>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</si>
  <si>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</si>
  <si>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</si>
  <si>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</si>
  <si>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</si>
  <si>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</si>
  <si>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</si>
  <si>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</si>
  <si>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</si>
  <si>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</si>
  <si>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</si>
  <si>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</si>
  <si>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</si>
  <si>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</si>
  <si>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</si>
  <si>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</si>
  <si>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</si>
  <si>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</si>
  <si>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</si>
  <si>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</si>
  <si>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</si>
  <si>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</si>
  <si>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</si>
  <si>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</si>
  <si>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</si>
  <si>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</si>
  <si>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</si>
  <si>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</si>
  <si>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</si>
  <si>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</si>
  <si>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</si>
  <si>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</si>
  <si>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</si>
  <si>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</si>
  <si>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</si>
  <si>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</si>
  <si>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</si>
  <si>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</si>
  <si>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</si>
  <si>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</si>
  <si>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</si>
  <si>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</si>
  <si>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</si>
  <si>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</si>
  <si>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</si>
  <si>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</si>
  <si>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</si>
  <si>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</si>
  <si>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</si>
  <si>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</si>
  <si>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</si>
  <si>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</si>
  <si>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</si>
  <si>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</si>
  <si>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</si>
  <si>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</si>
  <si>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</si>
  <si>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</si>
  <si>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</si>
  <si>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</si>
  <si>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</si>
  <si>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</si>
  <si>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</si>
  <si>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</si>
  <si>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</si>
  <si>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</si>
  <si>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</si>
  <si>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</si>
  <si>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</si>
  <si>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</si>
  <si>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</si>
  <si>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</si>
  <si>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</si>
  <si>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</si>
  <si>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</si>
  <si>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</si>
  <si>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</si>
  <si>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</si>
  <si>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</si>
  <si>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</si>
  <si>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</si>
  <si>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</si>
  <si>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</si>
  <si>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</si>
  <si>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</si>
  <si>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</si>
  <si>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</si>
  <si>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</si>
  <si>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</si>
  <si>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</si>
  <si>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</si>
  <si>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</si>
  <si>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</si>
  <si>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</si>
  <si>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</si>
  <si>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</si>
  <si>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</si>
  <si>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</si>
  <si>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</si>
  <si>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</si>
  <si>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</si>
  <si>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</si>
  <si>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</si>
  <si>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</si>
  <si>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</si>
  <si>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</si>
  <si>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</si>
  <si>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</si>
  <si>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</si>
  <si>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</si>
  <si>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</si>
  <si>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</si>
  <si>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</si>
  <si>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</si>
  <si>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</si>
  <si>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</si>
  <si>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</si>
  <si>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</si>
  <si>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</si>
  <si>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</si>
  <si>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</si>
  <si>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</si>
  <si>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</si>
  <si>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</si>
  <si>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</si>
  <si>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</si>
  <si>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</si>
  <si>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</si>
  <si>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</si>
  <si>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</si>
  <si>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</si>
  <si>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</si>
  <si>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</si>
  <si>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</si>
  <si>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</si>
  <si>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</si>
  <si>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</si>
  <si>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</si>
  <si>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</si>
  <si>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</si>
  <si>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</si>
  <si>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</si>
  <si>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</si>
  <si>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</si>
  <si>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</si>
  <si>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</si>
  <si>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</si>
  <si>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</si>
  <si>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</si>
  <si>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</si>
  <si>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</si>
  <si>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</si>
  <si>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</si>
  <si>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</si>
  <si>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</si>
  <si>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</si>
  <si>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</si>
  <si>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</si>
  <si>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</si>
  <si>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</si>
  <si>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</si>
  <si>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</si>
  <si>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</si>
  <si>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</si>
  <si>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</si>
  <si>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</si>
  <si>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</si>
  <si>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</si>
  <si>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</si>
  <si>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</si>
  <si>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</si>
  <si>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</si>
  <si>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</si>
  <si>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</si>
  <si>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</si>
  <si>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</si>
  <si>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</si>
  <si>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</si>
  <si>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</si>
  <si>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</si>
  <si>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</si>
  <si>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</si>
  <si>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</si>
  <si>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</si>
  <si>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</si>
  <si>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</si>
  <si>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</si>
  <si>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</si>
  <si>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</si>
  <si>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</si>
  <si>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</si>
  <si>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</si>
  <si>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</si>
  <si>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</si>
  <si>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</si>
  <si>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</si>
  <si>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</si>
  <si>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</si>
  <si>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</si>
  <si>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</si>
  <si>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</si>
  <si>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</si>
  <si>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</si>
  <si>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</si>
  <si>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</si>
  <si>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</si>
  <si>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</si>
  <si>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</si>
  <si>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</si>
  <si>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</si>
  <si>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</si>
  <si>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</si>
  <si>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</si>
  <si>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</si>
  <si>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</si>
  <si>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</si>
  <si>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</si>
  <si>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</si>
  <si>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</si>
  <si>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</si>
  <si>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</si>
  <si>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</si>
  <si>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</si>
  <si>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</si>
  <si>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</si>
  <si>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</si>
  <si>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</si>
  <si>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</si>
  <si>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</si>
  <si>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</si>
  <si>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</si>
  <si>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</si>
  <si>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</si>
  <si>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</si>
  <si>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</si>
  <si>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</si>
  <si>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</si>
  <si>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</si>
  <si>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</si>
  <si>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</si>
  <si>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</si>
  <si>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</si>
  <si>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</si>
  <si>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</si>
  <si>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</si>
  <si>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</si>
  <si>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</si>
  <si>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</si>
  <si>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</si>
  <si>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</si>
  <si>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</si>
  <si>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</si>
  <si>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</si>
  <si>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</si>
  <si>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</si>
  <si>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</si>
  <si>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</si>
  <si>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</si>
  <si>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</si>
  <si>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</si>
  <si>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</si>
  <si>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</si>
  <si>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</si>
  <si>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</si>
  <si>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</si>
  <si>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</si>
  <si>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</si>
  <si>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</si>
  <si>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</si>
  <si>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</si>
  <si>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</si>
  <si>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</si>
  <si>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</si>
  <si>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</si>
  <si>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</si>
  <si>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</si>
  <si>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</si>
  <si>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</si>
  <si>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</si>
  <si>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</si>
  <si>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</si>
  <si>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</si>
  <si>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</si>
  <si>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</si>
  <si>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</si>
  <si>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</si>
  <si>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</si>
  <si>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</si>
  <si>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</si>
  <si>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</si>
  <si>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</si>
  <si>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</si>
  <si>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</si>
  <si>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</si>
  <si>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</si>
  <si>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</si>
  <si>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</si>
  <si>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</si>
  <si>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</si>
  <si>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</si>
  <si>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</si>
  <si>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</si>
  <si>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</si>
  <si>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</si>
  <si>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</si>
  <si>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</si>
  <si>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</si>
  <si>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</si>
  <si>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</si>
  <si>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</si>
  <si>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</si>
  <si>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</si>
  <si>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</si>
  <si>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</si>
  <si>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</si>
  <si>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</si>
  <si>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</si>
  <si>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</si>
  <si>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</si>
  <si>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</si>
  <si>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</si>
  <si>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</si>
  <si>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</si>
  <si>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</si>
  <si>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</si>
  <si>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</si>
  <si>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</si>
  <si>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</si>
  <si>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</si>
  <si>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</si>
  <si>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</si>
  <si>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</si>
  <si>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</si>
  <si>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</si>
  <si>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</si>
  <si>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</si>
  <si>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</si>
  <si>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</si>
  <si>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</si>
  <si>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</si>
  <si>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</si>
  <si>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</si>
  <si>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</si>
  <si>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</si>
  <si>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</si>
  <si>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</si>
  <si>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</si>
  <si>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</si>
  <si>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</si>
  <si>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</si>
  <si>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</si>
  <si>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</si>
  <si>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</si>
  <si>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</si>
  <si>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</si>
  <si>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</si>
  <si>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</si>
  <si>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</si>
  <si>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</si>
  <si>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</si>
  <si>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</si>
  <si>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</si>
  <si>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</si>
  <si>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</si>
  <si>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</si>
  <si>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</si>
  <si>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</si>
  <si>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</si>
  <si>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</si>
  <si>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</si>
  <si>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</si>
  <si>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</si>
  <si>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</si>
  <si>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</si>
  <si>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</si>
  <si>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</si>
  <si>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</si>
  <si>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</si>
  <si>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</si>
  <si>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</si>
  <si>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</si>
  <si>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</si>
  <si>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</si>
  <si>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</si>
  <si>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</si>
  <si>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</si>
  <si>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</si>
  <si>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</si>
  <si>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</si>
  <si>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</si>
  <si>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</si>
  <si>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</si>
  <si>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</si>
  <si>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</si>
  <si>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</si>
  <si>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</si>
  <si>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</si>
  <si>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</si>
  <si>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</si>
  <si>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</si>
  <si>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</si>
  <si>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</si>
  <si>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</si>
  <si>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</si>
  <si>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</si>
  <si>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</si>
  <si>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</si>
  <si>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</si>
  <si>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</si>
  <si>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</si>
  <si>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</si>
  <si>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</si>
  <si>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</si>
  <si>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</si>
  <si>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</si>
  <si>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</si>
  <si>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</si>
  <si>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</si>
  <si>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</si>
  <si>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</si>
  <si>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</si>
  <si>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</si>
  <si>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</si>
  <si>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</si>
  <si>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</si>
  <si>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</si>
  <si>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</si>
  <si>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</si>
  <si>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</si>
  <si>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</si>
  <si>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</si>
  <si>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</si>
  <si>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</si>
  <si>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</si>
  <si>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</si>
  <si>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</si>
  <si>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</si>
  <si>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</si>
  <si>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</si>
  <si>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</si>
  <si>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</si>
  <si>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</si>
  <si>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</si>
  <si>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</si>
  <si>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</si>
  <si>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</si>
  <si>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</si>
  <si>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</si>
  <si>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</si>
  <si>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</si>
  <si>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</si>
  <si>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</si>
  <si>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</si>
  <si>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</si>
  <si>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</si>
  <si>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</si>
  <si>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</si>
  <si>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</si>
  <si>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</si>
  <si>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</si>
  <si>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</si>
  <si>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</si>
  <si>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</si>
  <si>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</si>
  <si>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</si>
  <si>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</si>
  <si>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</si>
  <si>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</si>
  <si>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</si>
  <si>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</si>
  <si>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</si>
  <si>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</si>
  <si>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</si>
  <si>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</si>
  <si>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</si>
  <si>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</si>
  <si>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</si>
  <si>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</si>
  <si>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</si>
  <si>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</si>
  <si>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</si>
  <si>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</si>
  <si>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</si>
  <si>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</si>
  <si>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</si>
  <si>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</si>
  <si>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</si>
  <si>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</si>
  <si>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</si>
  <si>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</si>
  <si>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</si>
  <si>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</si>
  <si>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</si>
  <si>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</si>
  <si>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</si>
  <si>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</si>
  <si>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</si>
  <si>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</si>
  <si>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</si>
  <si>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</si>
  <si>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</si>
  <si>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</si>
  <si>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</si>
  <si>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</si>
  <si>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</si>
  <si>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</si>
  <si>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</si>
  <si>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</si>
  <si>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</si>
  <si>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</si>
  <si>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</si>
  <si>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</si>
  <si>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</si>
  <si>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</si>
  <si>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</si>
  <si>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</si>
  <si>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</si>
  <si>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</si>
  <si>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</si>
  <si>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</si>
  <si>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</si>
  <si>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</si>
  <si>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</si>
  <si>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</si>
  <si>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</si>
  <si>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</si>
  <si>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</si>
  <si>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</si>
  <si>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</si>
  <si>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</si>
  <si>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</si>
  <si>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</si>
  <si>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</si>
  <si>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</si>
  <si>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</si>
  <si>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</si>
  <si>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</si>
  <si>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</si>
  <si>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</si>
  <si>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</si>
  <si>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</si>
  <si>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</si>
  <si>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</si>
  <si>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</si>
  <si>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</si>
  <si>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</si>
  <si>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</si>
  <si>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</si>
  <si>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</si>
  <si>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</si>
  <si>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</si>
  <si>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</si>
  <si>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</si>
  <si>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</si>
  <si>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</si>
  <si>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</si>
  <si>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</si>
  <si>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</si>
  <si>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</si>
  <si>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</si>
  <si>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</si>
  <si>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</si>
  <si>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</si>
  <si>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</si>
  <si>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</si>
  <si>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</si>
  <si>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</si>
  <si>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</si>
  <si>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</si>
  <si>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</si>
  <si>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</si>
  <si>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</si>
  <si>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</si>
  <si>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</si>
  <si>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</si>
  <si>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</si>
  <si>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</si>
  <si>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</si>
  <si>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</si>
  <si>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</si>
  <si>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</si>
  <si>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</si>
  <si>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</si>
  <si>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</si>
  <si>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</si>
  <si>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</si>
  <si>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</si>
  <si>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</si>
  <si>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</si>
  <si>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</si>
  <si>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</si>
  <si>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</si>
  <si>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</si>
  <si>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</si>
  <si>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</si>
  <si>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</si>
  <si>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</si>
  <si>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</si>
  <si>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</si>
  <si>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</si>
  <si>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</si>
  <si>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</si>
  <si>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</si>
  <si>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</si>
  <si>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</si>
  <si>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</si>
  <si>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</si>
  <si>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</si>
  <si>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</si>
  <si>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</si>
  <si>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</si>
  <si>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</si>
  <si>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</si>
  <si>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</si>
  <si>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</si>
  <si>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</si>
  <si>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</si>
  <si>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</si>
  <si>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</si>
  <si>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</si>
  <si>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</si>
  <si>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</si>
  <si>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</si>
  <si>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</si>
  <si>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</si>
  <si>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</si>
  <si>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</si>
  <si>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</si>
  <si>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</si>
  <si>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</si>
  <si>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</si>
  <si>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</si>
  <si>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</si>
  <si>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</si>
  <si>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</si>
  <si>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</si>
  <si>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</si>
  <si>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</si>
  <si>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</si>
  <si>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</si>
  <si>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</si>
  <si>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</si>
  <si>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</si>
  <si>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</si>
  <si>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</si>
  <si>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</si>
  <si>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</si>
  <si>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</si>
  <si>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</si>
  <si>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</si>
  <si>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</si>
  <si>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</si>
  <si>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</si>
  <si>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</si>
  <si>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</si>
  <si>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</si>
  <si>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</si>
  <si>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</si>
  <si>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</si>
  <si>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</si>
  <si>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</si>
  <si>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</si>
  <si>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</si>
  <si>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</si>
  <si>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</si>
  <si>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</si>
  <si>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</si>
  <si>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</si>
  <si>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</si>
  <si>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</si>
  <si>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</si>
  <si>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</si>
  <si>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</si>
  <si>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</si>
  <si>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</si>
  <si>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</si>
  <si>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</si>
  <si>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</si>
  <si>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</si>
  <si>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</si>
  <si>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</si>
  <si>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</si>
  <si>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</si>
  <si>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</si>
  <si>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</si>
  <si>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</si>
  <si>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</si>
  <si>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</si>
  <si>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</si>
  <si>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</si>
  <si>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</si>
  <si>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</si>
  <si>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</si>
  <si>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</si>
  <si>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</si>
  <si>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</si>
  <si>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</si>
  <si>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</si>
  <si>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</si>
  <si>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</si>
  <si>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</si>
  <si>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</si>
  <si>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</si>
  <si>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</si>
  <si>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</si>
  <si>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</si>
  <si>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</si>
  <si>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</si>
  <si>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</si>
  <si>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</si>
  <si>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</si>
  <si>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</si>
  <si>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</si>
  <si>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</si>
  <si>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</si>
  <si>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</si>
  <si>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</si>
  <si>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</si>
  <si>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</si>
  <si>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</si>
  <si>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</si>
  <si>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</si>
  <si>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</si>
  <si>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</si>
  <si>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</si>
  <si>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</si>
  <si>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</si>
  <si>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</si>
  <si>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</si>
  <si>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</si>
  <si>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</si>
  <si>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</si>
  <si>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</si>
  <si>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</si>
  <si>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</si>
  <si>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</si>
  <si>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</si>
  <si>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</si>
  <si>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</si>
  <si>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</si>
  <si>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</si>
  <si>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</si>
  <si>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</si>
  <si>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</si>
  <si>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</si>
  <si>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</si>
  <si>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</si>
  <si>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</si>
  <si>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</si>
  <si>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</si>
  <si>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</si>
  <si>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</si>
  <si>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</si>
  <si>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</si>
  <si>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</si>
  <si>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</si>
  <si>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</si>
  <si>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</si>
  <si>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</si>
  <si>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</si>
  <si>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</si>
  <si>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</si>
  <si>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</si>
  <si>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</si>
  <si>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</si>
  <si>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</si>
  <si>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</si>
  <si>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</si>
  <si>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</si>
  <si>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</si>
  <si>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</si>
  <si>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</si>
  <si>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</si>
  <si>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</si>
  <si>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</si>
  <si>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</si>
  <si>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</si>
  <si>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</si>
  <si>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</si>
  <si>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</si>
  <si>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</si>
  <si>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</si>
  <si>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</si>
  <si>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</si>
  <si>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</si>
  <si>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</si>
  <si>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</si>
  <si>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</si>
  <si>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</si>
  <si>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</si>
  <si>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</si>
  <si>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</si>
  <si>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</si>
  <si>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</si>
  <si>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</si>
  <si>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</si>
  <si>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</si>
  <si>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</si>
  <si>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</si>
  <si>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</si>
  <si>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</si>
  <si>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</si>
  <si>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</si>
  <si>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</si>
  <si>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</si>
  <si>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</si>
  <si>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</si>
  <si>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</si>
  <si>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</si>
  <si>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</si>
  <si>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</si>
  <si>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</si>
  <si>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</si>
  <si>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</si>
  <si>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</si>
  <si>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</si>
  <si>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</si>
  <si>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</si>
  <si>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</si>
  <si>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</si>
  <si>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</si>
  <si>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</si>
  <si>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</si>
  <si>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</si>
  <si>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</si>
  <si>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</si>
  <si>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</si>
  <si>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</si>
  <si>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</si>
  <si>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</si>
  <si>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</si>
  <si>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</si>
  <si>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</si>
  <si>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</si>
  <si>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</si>
  <si>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</si>
  <si>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</si>
  <si>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</si>
  <si>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</si>
  <si>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</si>
  <si>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</si>
  <si>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</si>
  <si>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</si>
  <si>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</si>
  <si>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</si>
  <si>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</si>
  <si>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</si>
  <si>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</si>
  <si>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</si>
  <si>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</si>
  <si>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</si>
  <si>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</si>
  <si>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</si>
  <si>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</si>
  <si>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</si>
  <si>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</si>
  <si>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</si>
  <si>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</si>
  <si>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</si>
  <si>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</si>
  <si>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</si>
  <si>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</si>
  <si>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</si>
  <si>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</si>
  <si>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</si>
  <si>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</si>
  <si>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</si>
  <si>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</si>
  <si>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</si>
  <si>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</si>
  <si>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</si>
  <si>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</si>
  <si>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</si>
  <si>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</si>
  <si>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</si>
  <si>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</si>
  <si>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</si>
  <si>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</si>
  <si>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</si>
  <si>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</si>
  <si>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</si>
  <si>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</si>
  <si>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</si>
  <si>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</si>
  <si>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</si>
  <si>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</si>
  <si>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</si>
  <si>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</si>
  <si>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</si>
  <si>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</si>
  <si>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</si>
  <si>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</si>
  <si>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</si>
  <si>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</si>
  <si>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</si>
  <si>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</si>
  <si>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</si>
  <si>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</si>
  <si>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</si>
  <si>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</si>
  <si>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</si>
  <si>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</si>
  <si>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</si>
  <si>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</si>
  <si>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</si>
  <si>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</si>
  <si>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</si>
  <si>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</si>
  <si>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</si>
  <si>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</si>
  <si>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</si>
  <si>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</si>
  <si>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</si>
  <si>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</si>
  <si>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</si>
  <si>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</si>
  <si>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</si>
  <si>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</si>
  <si>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</si>
  <si>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</si>
  <si>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</si>
  <si>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</si>
  <si>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</si>
  <si>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</si>
  <si>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</si>
  <si>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</si>
  <si>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</si>
  <si>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</si>
  <si>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</si>
  <si>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</si>
  <si>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</si>
  <si>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</si>
  <si>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</si>
  <si>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</si>
  <si>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</si>
  <si>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</si>
  <si>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</si>
  <si>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</si>
  <si>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</si>
  <si>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</si>
  <si>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</si>
  <si>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</si>
  <si>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</si>
  <si>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</si>
  <si>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</si>
  <si>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</si>
  <si>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</si>
  <si>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</si>
  <si>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</si>
  <si>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</si>
  <si>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</si>
  <si>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</si>
  <si>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</si>
  <si>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</si>
  <si>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</si>
  <si>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</si>
  <si>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</si>
  <si>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</si>
  <si>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</si>
  <si>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</si>
  <si>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</si>
  <si>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</si>
  <si>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</si>
  <si>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</si>
  <si>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</si>
  <si>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</si>
  <si>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</si>
  <si>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</si>
  <si>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</si>
  <si>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</si>
  <si>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</si>
  <si>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</si>
  <si>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</si>
  <si>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</si>
  <si>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</si>
  <si>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</si>
  <si>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</si>
  <si>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</si>
  <si>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</si>
  <si>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</si>
  <si>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</si>
  <si>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</si>
  <si>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</si>
  <si>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</si>
  <si>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</si>
  <si>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</si>
  <si>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</si>
  <si>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</si>
  <si>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</si>
  <si>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</si>
  <si>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</si>
  <si>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</si>
  <si>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</si>
  <si>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</si>
  <si>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</si>
  <si>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</si>
  <si>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</si>
  <si>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</si>
  <si>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</si>
  <si>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</si>
  <si>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</si>
  <si>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</si>
  <si>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</si>
  <si>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</si>
  <si>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</si>
  <si>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</si>
  <si>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</si>
  <si>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</si>
  <si>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</si>
  <si>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</si>
  <si>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</si>
  <si>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</si>
  <si>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</si>
  <si>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</si>
  <si>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</si>
  <si>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</si>
  <si>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</si>
  <si>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</si>
  <si>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</si>
  <si>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</si>
  <si>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</si>
  <si>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</si>
  <si>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</si>
  <si>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</si>
  <si>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</si>
  <si>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</si>
  <si>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</si>
  <si>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</si>
  <si>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</si>
  <si>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</si>
  <si>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</si>
  <si>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</si>
  <si>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</si>
  <si>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</si>
  <si>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</si>
  <si>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</si>
  <si>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</si>
  <si>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</si>
  <si>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</si>
  <si>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</si>
  <si>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</si>
  <si>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</si>
  <si>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</si>
  <si>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</si>
  <si>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</si>
  <si>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</si>
  <si>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</si>
  <si>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</si>
  <si>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</si>
  <si>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</si>
  <si>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</si>
  <si>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</si>
  <si>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</si>
  <si>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</si>
  <si>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</si>
  <si>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</si>
  <si>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</si>
  <si>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</si>
  <si>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</si>
  <si>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</si>
  <si>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</si>
  <si>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</si>
  <si>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</si>
  <si>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</si>
  <si>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</si>
  <si>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</si>
  <si>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</si>
  <si>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</si>
  <si>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</si>
  <si>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</si>
  <si>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</si>
  <si>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</si>
  <si>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</si>
  <si>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</si>
  <si>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</si>
  <si>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</si>
  <si>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</si>
  <si>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</si>
  <si>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</si>
  <si>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</si>
  <si>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</si>
  <si>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</si>
  <si>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</si>
  <si>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</si>
  <si>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</si>
  <si>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</si>
  <si>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</si>
  <si>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</si>
  <si>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</si>
  <si>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</si>
  <si>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</si>
  <si>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</si>
  <si>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</si>
  <si>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</si>
  <si>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</si>
  <si>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</si>
  <si>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</si>
  <si>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</si>
  <si>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</si>
  <si>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</si>
  <si>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</si>
  <si>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</si>
  <si>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</si>
  <si>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</si>
  <si>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</si>
  <si>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</si>
  <si>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</si>
  <si>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</si>
  <si>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</si>
  <si>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</si>
  <si>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</si>
  <si>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</si>
  <si>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</si>
  <si>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</si>
  <si>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</si>
  <si>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</si>
  <si>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</si>
  <si>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</si>
  <si>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</si>
  <si>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</si>
  <si>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</si>
  <si>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</si>
  <si>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</si>
  <si>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</si>
  <si>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</si>
  <si>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</si>
  <si>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</si>
  <si>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</si>
  <si>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</si>
  <si>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</si>
  <si>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</si>
  <si>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</si>
  <si>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</si>
  <si>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</si>
  <si>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</si>
  <si>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</si>
  <si>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</si>
  <si>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</si>
  <si>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</si>
  <si>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</si>
  <si>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</si>
  <si>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</si>
  <si>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</si>
  <si>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</si>
  <si>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</si>
  <si>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</si>
  <si>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</si>
  <si>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</si>
  <si>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</si>
  <si>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</si>
  <si>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</si>
  <si>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</si>
  <si>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</si>
  <si>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</si>
  <si>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</si>
  <si>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</si>
  <si>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</si>
  <si>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</si>
  <si>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</si>
  <si>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</si>
  <si>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</si>
  <si>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</si>
  <si>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</si>
  <si>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</si>
  <si>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</si>
  <si>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</si>
  <si>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</si>
  <si>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</si>
  <si>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</si>
  <si>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</si>
  <si>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</si>
  <si>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</si>
  <si>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</si>
  <si>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</si>
  <si>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</si>
  <si>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</si>
  <si>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</si>
  <si>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</si>
  <si>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</si>
  <si>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</si>
  <si>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</si>
  <si>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</si>
  <si>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</si>
  <si>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</si>
  <si>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</si>
  <si>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</si>
  <si>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</si>
  <si>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</si>
  <si>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</si>
  <si>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</si>
  <si>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</si>
  <si>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</si>
  <si>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</si>
  <si>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</si>
  <si>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</si>
  <si>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</si>
  <si>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</si>
  <si>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</si>
  <si>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</si>
  <si>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</si>
  <si>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</si>
  <si>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</si>
  <si>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</si>
  <si>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</si>
  <si>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</si>
  <si>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</si>
  <si>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</si>
  <si>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</si>
  <si>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</si>
  <si>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</si>
  <si>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</si>
  <si>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</si>
  <si>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</si>
  <si>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</si>
  <si>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</si>
  <si>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</si>
  <si>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</si>
  <si>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</si>
  <si>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</si>
  <si>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</si>
  <si>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</si>
  <si>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</si>
  <si>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</si>
  <si>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</si>
  <si>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</si>
  <si>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</si>
  <si>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</si>
  <si>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</si>
  <si>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</si>
  <si>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</si>
  <si>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</si>
  <si>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</si>
  <si>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</si>
  <si>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</si>
  <si>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</si>
  <si>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</si>
  <si>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</si>
  <si>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</si>
  <si>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</si>
  <si>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</si>
  <si>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</si>
  <si>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</si>
  <si>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</si>
  <si>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</si>
  <si>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</si>
  <si>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</si>
  <si>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</si>
  <si>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</si>
  <si>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</si>
  <si>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</si>
  <si>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</si>
  <si>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</si>
  <si>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</si>
  <si>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</si>
  <si>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</si>
  <si>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</si>
  <si>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</si>
  <si>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</si>
  <si>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</si>
  <si>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</si>
  <si>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</si>
  <si>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</si>
  <si>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</si>
  <si>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</si>
  <si>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</si>
  <si>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</si>
  <si>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</si>
  <si>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</si>
  <si>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</si>
  <si>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</si>
  <si>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</si>
  <si>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</si>
  <si>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</si>
  <si>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</si>
  <si>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</si>
  <si>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</si>
  <si>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</si>
  <si>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</si>
  <si>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</si>
  <si>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</si>
  <si>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</si>
  <si>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</si>
  <si>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</si>
  <si>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</si>
  <si>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</si>
  <si>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</si>
  <si>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</si>
  <si>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</si>
  <si>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</si>
  <si>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</si>
  <si>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</si>
  <si>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</si>
  <si>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</si>
  <si>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</si>
  <si>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</si>
  <si>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</si>
  <si>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</si>
  <si>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</si>
  <si>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</si>
  <si>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</si>
  <si>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</si>
  <si>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</si>
  <si>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</si>
  <si>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</si>
  <si>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</si>
  <si>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</si>
  <si>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</si>
  <si>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</si>
  <si>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</si>
  <si>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</si>
  <si>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</si>
  <si>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</si>
  <si>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</si>
  <si>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</si>
  <si>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</si>
  <si>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</si>
  <si>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</si>
  <si>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</si>
  <si>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</si>
  <si>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</si>
  <si>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</si>
  <si>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</si>
  <si>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</si>
  <si>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</si>
  <si>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</si>
  <si>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</si>
  <si>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</si>
  <si>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</si>
  <si>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</si>
  <si>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</si>
  <si>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</si>
  <si>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</si>
  <si>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</si>
  <si>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</si>
  <si>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</si>
  <si>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</si>
  <si>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</si>
  <si>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</si>
  <si>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</si>
  <si>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</si>
  <si>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</si>
  <si>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</si>
  <si>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</si>
  <si>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</si>
  <si>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</si>
  <si>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</si>
  <si>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</si>
  <si>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</si>
  <si>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</si>
  <si>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</si>
  <si>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</si>
  <si>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</si>
  <si>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</si>
  <si>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</si>
  <si>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</si>
  <si>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</si>
  <si>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</si>
  <si>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</si>
  <si>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</si>
  <si>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</si>
  <si>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</si>
  <si>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</si>
  <si>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</si>
  <si>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</si>
  <si>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</si>
  <si>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</si>
  <si>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</si>
  <si>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</si>
  <si>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</si>
  <si>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</si>
  <si>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</si>
  <si>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</si>
  <si>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</si>
  <si>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</si>
  <si>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</si>
  <si>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</si>
  <si>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</si>
  <si>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</si>
  <si>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</si>
  <si>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</si>
  <si>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</si>
  <si>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</si>
  <si>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</si>
  <si>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</si>
  <si>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</si>
  <si>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</si>
  <si>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</si>
  <si>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</si>
  <si>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</si>
  <si>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</si>
  <si>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</si>
  <si>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</si>
  <si>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</si>
  <si>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</si>
  <si>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</si>
  <si>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</si>
  <si>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</si>
  <si>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</si>
  <si>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</si>
  <si>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</si>
  <si>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</si>
  <si>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</si>
  <si>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</si>
  <si>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</si>
  <si>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</si>
  <si>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</si>
  <si>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</si>
  <si>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</si>
  <si>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</si>
  <si>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</si>
  <si>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</si>
  <si>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</si>
  <si>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</si>
  <si>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</si>
  <si>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</si>
  <si>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</si>
  <si>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</si>
  <si>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</si>
  <si>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</si>
  <si>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</si>
  <si>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</si>
  <si>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</si>
  <si>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</si>
  <si>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</si>
  <si>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</si>
  <si>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</si>
  <si>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</si>
  <si>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</si>
  <si>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</si>
  <si>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</si>
  <si>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</si>
  <si>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</si>
  <si>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</si>
  <si>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</si>
  <si>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</si>
  <si>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</si>
  <si>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</si>
  <si>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</si>
  <si>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</si>
  <si>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</si>
  <si>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</si>
  <si>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</si>
  <si>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</si>
  <si>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</si>
  <si>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</si>
  <si>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</si>
  <si>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</si>
  <si>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</si>
  <si>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</si>
  <si>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</si>
  <si>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</si>
  <si>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</si>
  <si>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</si>
  <si>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</si>
  <si>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</si>
  <si>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</si>
  <si>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</si>
  <si>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</si>
  <si>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</si>
  <si>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</si>
  <si>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</si>
  <si>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</si>
  <si>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</si>
  <si>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</si>
  <si>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</si>
  <si>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</si>
  <si>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</si>
  <si>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</si>
  <si>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</si>
  <si>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</si>
  <si>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</si>
  <si>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</si>
  <si>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</si>
  <si>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</si>
  <si>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</si>
  <si>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</si>
  <si>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</si>
  <si>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</si>
  <si>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</si>
  <si>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</si>
  <si>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</si>
  <si>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</si>
  <si>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</si>
  <si>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</si>
  <si>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</si>
  <si>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</si>
  <si>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</si>
  <si>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</si>
  <si>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</si>
  <si>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</si>
  <si>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</si>
  <si>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</si>
  <si>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</si>
  <si>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</si>
  <si>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</si>
  <si>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</si>
  <si>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</si>
  <si>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</si>
  <si>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</si>
  <si>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</si>
  <si>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</si>
  <si>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</si>
  <si>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</si>
  <si>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</si>
  <si>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</si>
  <si>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</si>
  <si>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</si>
  <si>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</si>
  <si>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</si>
  <si>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</si>
  <si>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</si>
  <si>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</si>
  <si>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</si>
  <si>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</si>
  <si>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</si>
  <si>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</si>
  <si>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</si>
  <si>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</si>
  <si>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</si>
  <si>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</si>
  <si>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</si>
  <si>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</si>
  <si>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</si>
  <si>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</si>
  <si>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</si>
  <si>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</si>
  <si>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</si>
  <si>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</si>
  <si>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</si>
  <si>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</si>
  <si>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</si>
  <si>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</si>
  <si>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</si>
  <si>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</si>
  <si>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</si>
  <si>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</si>
  <si>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</si>
  <si>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</si>
  <si>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</si>
  <si>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</si>
  <si>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</si>
  <si>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</si>
  <si>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</si>
  <si>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</si>
  <si>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</si>
  <si>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</si>
  <si>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</si>
  <si>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</si>
  <si>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</si>
  <si>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</si>
  <si>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</si>
  <si>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</si>
  <si>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</si>
  <si>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</si>
  <si>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</si>
  <si>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</si>
  <si>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</si>
  <si>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</si>
  <si>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</si>
  <si>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</si>
  <si>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</si>
  <si>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</si>
  <si>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</si>
  <si>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</si>
  <si>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</si>
  <si>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</si>
  <si>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</si>
  <si>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</si>
  <si>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</si>
  <si>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</si>
  <si>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</si>
  <si>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</si>
  <si>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</si>
  <si>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</si>
  <si>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</si>
  <si>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</si>
  <si>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</si>
  <si>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</si>
  <si>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</si>
  <si>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</si>
  <si>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</si>
  <si>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</si>
  <si>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</si>
  <si>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</si>
  <si>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</si>
  <si>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</si>
  <si>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</si>
  <si>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</si>
  <si>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</si>
  <si>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</si>
  <si>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</si>
  <si>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</si>
  <si>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</si>
  <si>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</si>
  <si>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</si>
  <si>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</si>
  <si>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</si>
  <si>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</si>
  <si>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</si>
  <si>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</si>
  <si>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</si>
  <si>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</si>
  <si>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</si>
  <si>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</si>
  <si>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</si>
  <si>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</si>
  <si>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</si>
  <si>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</si>
  <si>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</si>
  <si>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</si>
  <si>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</si>
  <si>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</si>
  <si>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</si>
  <si>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</si>
  <si>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</si>
  <si>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</si>
  <si>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</si>
  <si>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</si>
  <si>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</si>
  <si>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</si>
  <si>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</si>
  <si>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</si>
  <si>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</si>
  <si>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</si>
  <si>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</si>
  <si>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</si>
  <si>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</si>
  <si>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</si>
  <si>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</si>
  <si>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</si>
  <si>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</si>
  <si>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</si>
  <si>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</si>
  <si>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</si>
  <si>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</si>
  <si>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</si>
  <si>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</si>
  <si>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</si>
  <si>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</si>
  <si>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</si>
  <si>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</si>
  <si>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</si>
  <si>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</si>
  <si>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</si>
  <si>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</si>
  <si>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</si>
  <si>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</si>
  <si>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</si>
  <si>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</si>
  <si>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</si>
  <si>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</si>
  <si>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</si>
  <si>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</si>
  <si>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</si>
  <si>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</si>
  <si>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</si>
  <si>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</si>
  <si>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</si>
  <si>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</si>
  <si>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</si>
  <si>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</si>
  <si>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</si>
  <si>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</si>
  <si>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</si>
  <si>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</si>
  <si>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</si>
  <si>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</si>
  <si>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</si>
  <si>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</si>
  <si>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</si>
  <si>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</si>
  <si>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</si>
  <si>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</si>
  <si>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</si>
  <si>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</si>
  <si>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</si>
  <si>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</si>
  <si>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</si>
  <si>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</si>
  <si>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</si>
  <si>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</si>
  <si>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</si>
  <si>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</si>
  <si>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</si>
  <si>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</si>
  <si>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</si>
  <si>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</si>
  <si>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</si>
  <si>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</si>
  <si>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</si>
  <si>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</si>
  <si>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</si>
  <si>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</si>
  <si>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</si>
  <si>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</si>
  <si>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</si>
  <si>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</si>
  <si>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</si>
  <si>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</si>
  <si>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</si>
  <si>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</si>
  <si>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</si>
  <si>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</si>
  <si>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</si>
  <si>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</si>
  <si>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</si>
  <si>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</si>
  <si>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</si>
  <si>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</si>
  <si>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</si>
  <si>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</si>
  <si>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</si>
  <si>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</si>
  <si>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</si>
  <si>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</si>
  <si>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</si>
  <si>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</si>
  <si>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</si>
  <si>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</si>
  <si>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</si>
  <si>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</si>
  <si>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</si>
  <si>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</si>
  <si>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</si>
  <si>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</si>
  <si>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</si>
  <si>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</si>
  <si>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</si>
  <si>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</si>
  <si>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</si>
  <si>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</si>
  <si>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</si>
  <si>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</si>
  <si>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</si>
  <si>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</si>
  <si>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</si>
  <si>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</si>
  <si>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</si>
  <si>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</si>
  <si>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</si>
  <si>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</si>
  <si>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</si>
  <si>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</si>
  <si>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</si>
  <si>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</si>
  <si>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</si>
  <si>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</si>
  <si>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</si>
  <si>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</si>
  <si>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</si>
  <si>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</si>
  <si>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</si>
  <si>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</si>
  <si>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</si>
  <si>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</si>
  <si>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</si>
  <si>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</si>
  <si>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</si>
  <si>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</si>
  <si>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</si>
  <si>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</si>
  <si>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</si>
  <si>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</si>
  <si>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</si>
  <si>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</si>
  <si>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</si>
  <si>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</si>
  <si>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</si>
  <si>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</si>
  <si>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</si>
  <si>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</si>
  <si>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</si>
  <si>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</si>
  <si>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</si>
  <si>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</si>
  <si>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</si>
  <si>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</si>
  <si>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</si>
  <si>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</si>
  <si>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</si>
  <si>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</si>
  <si>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</si>
  <si>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</si>
  <si>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</si>
  <si>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</si>
  <si>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</si>
  <si>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</si>
  <si>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</si>
  <si>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</si>
  <si>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</si>
  <si>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</si>
  <si>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</si>
  <si>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</si>
  <si>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</si>
  <si>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</si>
  <si>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</si>
  <si>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</si>
  <si>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</si>
  <si>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</si>
  <si>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</si>
  <si>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</si>
  <si>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</si>
  <si>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</si>
  <si>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</si>
  <si>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</si>
  <si>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</si>
  <si>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</si>
  <si>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</si>
  <si>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</si>
  <si>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</si>
  <si>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</si>
  <si>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</si>
  <si>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</si>
  <si>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</si>
  <si>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</si>
  <si>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</si>
  <si>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</si>
  <si>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</si>
  <si>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</si>
  <si>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</si>
  <si>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</si>
  <si>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</si>
  <si>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</si>
  <si>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</si>
  <si>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</si>
  <si>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</si>
  <si>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</si>
  <si>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</si>
  <si>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</si>
  <si>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</si>
  <si>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</si>
  <si>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</si>
  <si>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</si>
  <si>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</si>
  <si>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</si>
  <si>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</si>
  <si>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</si>
  <si>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</si>
  <si>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</si>
  <si>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</si>
  <si>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</si>
  <si>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</si>
  <si>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</si>
  <si>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</si>
  <si>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</si>
  <si>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</si>
  <si>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</si>
  <si>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</si>
  <si>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</si>
  <si>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</si>
  <si>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</si>
  <si>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</si>
  <si>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</si>
  <si>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</si>
  <si>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</si>
  <si>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</si>
  <si>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</si>
  <si>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</si>
  <si>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</si>
  <si>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</si>
  <si>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</si>
  <si>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</si>
  <si>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</si>
  <si>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</si>
  <si>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</si>
  <si>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</si>
  <si>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</si>
  <si>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</si>
  <si>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</si>
  <si>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</si>
  <si>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</si>
  <si>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</si>
  <si>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</si>
  <si>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</si>
  <si>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</si>
  <si>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</si>
  <si>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</si>
  <si>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</si>
  <si>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</si>
  <si>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</si>
  <si>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</si>
  <si>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</si>
  <si>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</si>
  <si>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</si>
  <si>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</si>
  <si>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</si>
  <si>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</si>
  <si>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</si>
  <si>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</si>
  <si>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</si>
  <si>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</si>
  <si>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</si>
  <si>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</si>
  <si>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</si>
  <si>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</si>
  <si>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</si>
  <si>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</si>
  <si>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</si>
  <si>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</si>
  <si>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</si>
  <si>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</si>
  <si>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</si>
  <si>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</si>
  <si>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</si>
  <si>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</si>
  <si>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</si>
  <si>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</si>
  <si>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</si>
  <si>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</si>
  <si>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</si>
  <si>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</si>
  <si>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</si>
  <si>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</si>
  <si>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</si>
  <si>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</si>
  <si>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</si>
  <si>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</si>
  <si>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</si>
  <si>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</si>
  <si>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</si>
  <si>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</si>
  <si>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</si>
  <si>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</si>
  <si>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</si>
  <si>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</si>
  <si>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</si>
  <si>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</si>
  <si>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</si>
  <si>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</si>
  <si>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</si>
  <si>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</si>
  <si>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</si>
  <si>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</si>
  <si>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</si>
  <si>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</si>
  <si>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</si>
  <si>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</si>
  <si>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</si>
  <si>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</si>
  <si>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</si>
  <si>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</si>
  <si>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</si>
  <si>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</si>
  <si>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</si>
  <si>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</si>
  <si>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</si>
  <si>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</si>
  <si>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</si>
  <si>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</si>
  <si>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</si>
  <si>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</si>
  <si>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</si>
  <si>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</si>
  <si>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</si>
  <si>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</si>
  <si>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</si>
  <si>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</si>
  <si>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</si>
  <si>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</si>
  <si>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</si>
  <si>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</si>
  <si>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</si>
  <si>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</si>
  <si>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</si>
  <si>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</si>
  <si>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</si>
  <si>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</si>
  <si>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</si>
  <si>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</si>
  <si>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</si>
  <si>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</si>
  <si>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</si>
  <si>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</si>
  <si>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</si>
  <si>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</si>
  <si>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</si>
  <si>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</si>
  <si>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</si>
  <si>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</si>
  <si>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</si>
  <si>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</si>
  <si>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</si>
  <si>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</si>
  <si>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</si>
  <si>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</si>
  <si>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</si>
  <si>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</si>
  <si>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</si>
  <si>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</si>
  <si>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</si>
  <si>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</si>
  <si>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</si>
  <si>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</si>
  <si>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</si>
  <si>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</si>
  <si>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</si>
  <si>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</si>
  <si>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</si>
  <si>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</si>
  <si>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</si>
  <si>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</si>
  <si>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</si>
  <si>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</si>
  <si>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</si>
  <si>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</si>
  <si>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</si>
  <si>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</si>
  <si>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</si>
  <si>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</si>
  <si>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</si>
  <si>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</si>
  <si>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</si>
  <si>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</si>
  <si>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</si>
  <si>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</si>
  <si>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</si>
  <si>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</si>
  <si>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</si>
  <si>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</si>
  <si>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</si>
  <si>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</si>
  <si>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</si>
  <si>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</si>
  <si>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</si>
  <si>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</si>
  <si>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</si>
  <si>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</si>
  <si>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</si>
  <si>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</si>
  <si>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</si>
  <si>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</si>
  <si>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</si>
  <si>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</si>
  <si>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</si>
  <si>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</si>
  <si>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</si>
  <si>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</si>
  <si>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</si>
  <si>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</si>
  <si>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</si>
  <si>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</si>
  <si>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</si>
  <si>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</si>
  <si>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</si>
  <si>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</si>
  <si>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</si>
  <si>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</si>
  <si>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</si>
  <si>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</si>
  <si>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</si>
  <si>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</si>
  <si>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</si>
  <si>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</si>
  <si>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</si>
  <si>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</si>
  <si>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</si>
  <si>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</si>
  <si>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</si>
  <si>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</si>
  <si>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</si>
  <si>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</si>
  <si>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</si>
  <si>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</si>
  <si>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</si>
  <si>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</si>
  <si>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</si>
  <si>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</si>
  <si>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</si>
  <si>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</si>
  <si>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</si>
  <si>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</si>
  <si>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</si>
  <si>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</si>
  <si>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</si>
  <si>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</si>
  <si>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</si>
  <si>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</si>
  <si>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</si>
  <si>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</si>
  <si>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</si>
  <si>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</si>
  <si>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</si>
  <si>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</si>
  <si>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</si>
  <si>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</si>
  <si>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</si>
  <si>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</si>
  <si>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</si>
  <si>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</si>
  <si>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</si>
  <si>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</si>
  <si>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</si>
  <si>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</si>
  <si>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</si>
  <si>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</si>
  <si>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</si>
  <si>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</si>
  <si>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</si>
  <si>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</si>
  <si>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</si>
  <si>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</si>
  <si>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</si>
  <si>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</si>
  <si>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</si>
  <si>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</si>
  <si>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</si>
  <si>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</si>
  <si>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</si>
  <si>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</si>
  <si>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</si>
  <si>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</si>
  <si>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</si>
  <si>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</si>
  <si>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</si>
  <si>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</si>
  <si>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</si>
  <si>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</si>
  <si>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</si>
  <si>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</si>
  <si>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</si>
  <si>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</si>
  <si>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</si>
  <si>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</si>
  <si>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</si>
  <si>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</si>
  <si>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</si>
  <si>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</si>
  <si>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</si>
  <si>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</si>
  <si>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</si>
  <si>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</si>
  <si>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</si>
  <si>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</si>
  <si>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</si>
  <si>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</si>
  <si>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</si>
  <si>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</si>
  <si>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</si>
  <si>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</si>
  <si>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</si>
  <si>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</si>
  <si>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</si>
  <si>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</si>
  <si>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</si>
  <si>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</si>
  <si>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</si>
  <si>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</si>
  <si>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</si>
  <si>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</si>
  <si>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</si>
  <si>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</si>
  <si>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</si>
  <si>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</si>
  <si>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</si>
  <si>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</si>
  <si>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</si>
  <si>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</si>
  <si>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</si>
  <si>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</si>
  <si>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</si>
  <si>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</si>
  <si>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</si>
  <si>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</si>
  <si>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</si>
  <si>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</si>
  <si>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</si>
  <si>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</si>
  <si>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</si>
  <si>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</si>
  <si>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</si>
  <si>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</si>
  <si>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</si>
  <si>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</si>
  <si>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</si>
  <si>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</si>
  <si>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</si>
  <si>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</si>
  <si>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</si>
  <si>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</si>
  <si>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</si>
  <si>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</si>
  <si>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</si>
  <si>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</si>
  <si>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</si>
  <si>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</si>
  <si>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</si>
  <si>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</si>
  <si>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</si>
  <si>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</si>
  <si>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</si>
  <si>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</si>
  <si>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</si>
  <si>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</si>
  <si>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</si>
  <si>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</si>
  <si>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</si>
  <si>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</si>
  <si>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</si>
  <si>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</si>
  <si>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</si>
  <si>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</si>
  <si>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</si>
  <si>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</si>
  <si>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</si>
  <si>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</si>
  <si>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</si>
  <si>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</si>
  <si>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</si>
  <si>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</si>
  <si>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</si>
  <si>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</si>
  <si>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</si>
  <si>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</si>
  <si>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</si>
  <si>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</si>
  <si>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</si>
  <si>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</si>
  <si>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</si>
  <si>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</si>
  <si>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</si>
  <si>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</si>
  <si>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</si>
  <si>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</si>
  <si>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</si>
  <si>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</si>
  <si>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</si>
  <si>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</si>
  <si>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</si>
  <si>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</si>
  <si>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</si>
  <si>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</si>
  <si>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</si>
  <si>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</si>
  <si>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</si>
  <si>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</si>
  <si>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</si>
  <si>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</si>
  <si>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</si>
  <si>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</si>
  <si>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</si>
  <si>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</si>
  <si>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</si>
  <si>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</si>
  <si>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</si>
  <si>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</si>
  <si>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</si>
  <si>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</si>
  <si>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</si>
  <si>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</si>
  <si>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</si>
  <si>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</si>
  <si>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</si>
  <si>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</si>
  <si>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</si>
  <si>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</si>
  <si>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</si>
  <si>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</si>
  <si>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</si>
  <si>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</si>
  <si>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</si>
  <si>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</si>
  <si>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</si>
  <si>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</si>
  <si>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</si>
  <si>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</si>
  <si>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</si>
  <si>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</si>
  <si>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</si>
  <si>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</si>
  <si>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</si>
  <si>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</si>
  <si>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</si>
  <si>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</si>
  <si>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</si>
  <si>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</si>
  <si>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</si>
  <si>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</si>
  <si>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</si>
  <si>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</si>
  <si>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</si>
  <si>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</si>
  <si>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</si>
  <si>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</si>
  <si>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</si>
  <si>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</si>
  <si>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</si>
  <si>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</si>
  <si>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</si>
  <si>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</si>
  <si>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</si>
  <si>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</si>
  <si>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</si>
  <si>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</si>
  <si>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</si>
  <si>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</si>
  <si>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</si>
  <si>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</si>
  <si>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</si>
  <si>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</si>
  <si>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</si>
  <si>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</si>
  <si>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</si>
  <si>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</si>
  <si>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</si>
  <si>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</si>
  <si>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</si>
  <si>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</si>
  <si>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</si>
  <si>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</si>
  <si>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</si>
  <si>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</si>
  <si>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</si>
  <si>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</si>
  <si>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</si>
  <si>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</si>
  <si>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</si>
  <si>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</si>
  <si>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</si>
  <si>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</si>
  <si>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</si>
  <si>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</si>
  <si>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</si>
  <si>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</si>
  <si>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</si>
  <si>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</si>
  <si>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</si>
  <si>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</si>
  <si>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</si>
  <si>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</si>
  <si>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</si>
  <si>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</si>
  <si>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</si>
  <si>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</si>
  <si>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</si>
  <si>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</si>
  <si>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</si>
  <si>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</si>
  <si>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</si>
  <si>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</si>
  <si>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</si>
  <si>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</si>
  <si>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</si>
  <si>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</si>
  <si>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</si>
  <si>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</si>
  <si>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</si>
  <si>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</si>
  <si>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</si>
  <si>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</si>
  <si>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</si>
  <si>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</si>
  <si>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</si>
  <si>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</si>
  <si>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</si>
  <si>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</si>
  <si>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</si>
  <si>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</si>
  <si>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</si>
  <si>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</si>
  <si>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</si>
  <si>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</si>
  <si>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</si>
  <si>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</si>
  <si>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</si>
  <si>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</si>
  <si>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</si>
  <si>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</si>
  <si>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</si>
  <si>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</si>
  <si>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</si>
  <si>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</si>
  <si>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</si>
  <si>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</si>
  <si>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</si>
  <si>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</si>
  <si>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</si>
  <si>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</si>
  <si>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</si>
  <si>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</si>
  <si>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</si>
  <si>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</si>
  <si>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</si>
  <si>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</si>
  <si>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</si>
  <si>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</si>
  <si>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</si>
  <si>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</si>
  <si>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</si>
  <si>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</si>
  <si>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</si>
  <si>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</si>
  <si>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</si>
  <si>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</si>
  <si>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</si>
  <si>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</si>
  <si>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</si>
  <si>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</si>
  <si>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</si>
  <si>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</si>
  <si>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</si>
  <si>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</si>
  <si>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</si>
  <si>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</si>
  <si>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</si>
  <si>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</si>
  <si>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</si>
  <si>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</si>
  <si>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</si>
  <si>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</si>
  <si>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</si>
  <si>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</si>
  <si>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</si>
  <si>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</si>
  <si>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</si>
  <si>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</si>
  <si>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</si>
  <si>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</si>
  <si>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</si>
  <si>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</si>
  <si>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</si>
  <si>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</si>
  <si>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</si>
  <si>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</si>
  <si>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</si>
  <si>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</si>
  <si>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</si>
  <si>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</si>
  <si>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</si>
  <si>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</si>
  <si>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</si>
  <si>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</si>
  <si>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</si>
  <si>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</si>
  <si>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</si>
  <si>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</si>
  <si>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</si>
  <si>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</si>
  <si>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</si>
  <si>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</si>
  <si>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</si>
  <si>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</si>
  <si>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</si>
  <si>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</si>
  <si>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</si>
  <si>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</si>
  <si>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</si>
  <si>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</si>
  <si>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</si>
  <si>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</si>
  <si>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</si>
  <si>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</si>
  <si>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</si>
  <si>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</si>
  <si>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</si>
  <si>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</si>
  <si>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</si>
  <si>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</si>
  <si>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</si>
  <si>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</si>
  <si>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</si>
  <si>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</si>
  <si>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</si>
  <si>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</si>
  <si>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</si>
  <si>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</si>
  <si>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</si>
  <si>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</si>
  <si>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</si>
  <si>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</si>
  <si>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</si>
  <si>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</si>
  <si>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</si>
  <si>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</si>
  <si>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</si>
  <si>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</si>
  <si>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</si>
  <si>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</si>
  <si>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</si>
  <si>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</si>
  <si>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</si>
  <si>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</si>
  <si>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</si>
  <si>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</si>
  <si>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</si>
  <si>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</si>
  <si>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</si>
  <si>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</si>
  <si>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</si>
  <si>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</si>
  <si>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</si>
  <si>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</si>
  <si>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</si>
  <si>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</si>
  <si>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</si>
  <si>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</si>
  <si>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</si>
  <si>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</si>
  <si>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</si>
  <si>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</si>
  <si>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</si>
  <si>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</si>
  <si>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</si>
  <si>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</si>
  <si>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</si>
  <si>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</si>
  <si>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</si>
  <si>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</si>
  <si>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</si>
  <si>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</si>
  <si>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</si>
  <si>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</si>
  <si>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</si>
  <si>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</si>
  <si>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</si>
  <si>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</si>
  <si>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</si>
  <si>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</si>
  <si>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</si>
  <si>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</si>
  <si>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</si>
  <si>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</si>
  <si>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</si>
  <si>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</si>
  <si>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</si>
  <si>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</si>
  <si>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</si>
  <si>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</si>
  <si>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</si>
  <si>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</si>
  <si>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</si>
  <si>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</si>
  <si>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</si>
  <si>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</si>
  <si>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</si>
  <si>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</si>
  <si>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</si>
  <si>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</si>
  <si>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</si>
  <si>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</si>
  <si>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</si>
  <si>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</si>
  <si>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</si>
  <si>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</si>
  <si>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</si>
  <si>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</si>
  <si>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</si>
  <si>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</si>
  <si>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</si>
  <si>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</si>
  <si>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</si>
  <si>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</si>
  <si>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</si>
  <si>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</si>
  <si>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</si>
  <si>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</si>
  <si>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</si>
  <si>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</si>
  <si>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</si>
  <si>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</si>
  <si>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</si>
  <si>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</si>
  <si>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</si>
  <si>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</si>
  <si>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</si>
  <si>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</si>
  <si>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</si>
  <si>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</si>
  <si>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</si>
  <si>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</si>
  <si>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</si>
  <si>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</si>
  <si>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</si>
  <si>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</si>
  <si>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</si>
  <si>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</si>
  <si>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</si>
  <si>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</si>
  <si>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</si>
  <si>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</si>
  <si>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</si>
  <si>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</si>
  <si>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</si>
  <si>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</si>
  <si>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</si>
  <si>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</si>
  <si>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</si>
  <si>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</si>
  <si>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</si>
  <si>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</si>
  <si>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</si>
  <si>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</si>
  <si>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</si>
  <si>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</si>
  <si>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</si>
  <si>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</si>
  <si>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</si>
  <si>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</si>
  <si>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</si>
  <si>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</si>
  <si>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</si>
  <si>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</si>
  <si>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</si>
  <si>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</si>
  <si>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</si>
  <si>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</si>
  <si>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</si>
  <si>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</si>
  <si>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</si>
  <si>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</si>
  <si>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</si>
  <si>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</si>
  <si>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</si>
  <si>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</si>
  <si>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</si>
  <si>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</si>
  <si>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</si>
  <si>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</si>
  <si>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</si>
  <si>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</si>
  <si>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</si>
  <si>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</si>
  <si>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</si>
  <si>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</si>
  <si>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</si>
  <si>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</si>
  <si>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</si>
  <si>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</si>
  <si>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</si>
  <si>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</si>
  <si>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</si>
  <si>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</si>
  <si>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</si>
  <si>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</si>
  <si>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</si>
  <si>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</si>
  <si>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</si>
  <si>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</si>
  <si>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</si>
  <si>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</si>
  <si>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</si>
  <si>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</si>
  <si>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</si>
  <si>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</si>
  <si>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</si>
  <si>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</si>
  <si>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</si>
  <si>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</si>
  <si>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</si>
  <si>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</si>
  <si>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</si>
  <si>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</si>
  <si>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</si>
  <si>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</si>
  <si>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</si>
  <si>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</si>
  <si>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</si>
  <si>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</si>
  <si>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</si>
  <si>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</si>
  <si>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</si>
  <si>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</si>
  <si>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</si>
  <si>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</si>
  <si>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</si>
  <si>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</si>
  <si>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</si>
  <si>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</si>
  <si>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</si>
  <si>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</si>
  <si>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</si>
  <si>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</si>
  <si>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</si>
  <si>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</si>
  <si>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</si>
  <si>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</si>
  <si>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</si>
  <si>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</si>
  <si>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</si>
  <si>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</si>
  <si>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</si>
  <si>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</si>
  <si>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</si>
  <si>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</si>
  <si>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</si>
  <si>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</si>
  <si>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</si>
  <si>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</si>
  <si>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</si>
  <si>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</si>
  <si>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</si>
  <si>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</si>
  <si>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</si>
  <si>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</si>
  <si>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</si>
  <si>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</si>
  <si>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</si>
  <si>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</si>
  <si>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</si>
  <si>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</si>
  <si>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</si>
  <si>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</si>
  <si>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</si>
  <si>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</si>
  <si>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</si>
  <si>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</si>
  <si>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</si>
  <si>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</si>
  <si>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</si>
  <si>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</si>
  <si>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</si>
  <si>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</si>
  <si>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</si>
  <si>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</si>
  <si>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</si>
  <si>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</si>
  <si>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</si>
  <si>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</si>
  <si>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</si>
  <si>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</si>
  <si>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</si>
  <si>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</si>
  <si>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</si>
  <si>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</si>
  <si>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</si>
  <si>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</si>
  <si>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</si>
  <si>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</si>
  <si>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</si>
  <si>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</si>
  <si>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</si>
  <si>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</si>
  <si>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</si>
  <si>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</si>
  <si>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</si>
  <si>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</si>
  <si>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</si>
  <si>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</si>
  <si>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</si>
  <si>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</si>
  <si>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</si>
  <si>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</si>
  <si>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</si>
  <si>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</si>
  <si>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</si>
  <si>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</si>
  <si>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</si>
  <si>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</si>
  <si>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</si>
  <si>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</si>
  <si>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</si>
  <si>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</si>
  <si>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</si>
  <si>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</si>
  <si>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</si>
  <si>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</si>
  <si>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</si>
  <si>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</si>
  <si>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</si>
  <si>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</si>
  <si>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</si>
  <si>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</si>
  <si>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</si>
  <si>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</si>
  <si>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</si>
  <si>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</si>
  <si>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</si>
  <si>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</si>
  <si>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</si>
  <si>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</si>
  <si>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</si>
  <si>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</si>
  <si>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</si>
  <si>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</si>
  <si>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</si>
  <si>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</si>
  <si>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</si>
  <si>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</si>
  <si>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</si>
  <si>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</si>
  <si>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</si>
  <si>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</si>
  <si>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</si>
  <si>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</si>
  <si>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</si>
  <si>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</si>
  <si>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</si>
  <si>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</si>
  <si>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</si>
  <si>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</si>
  <si>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</si>
  <si>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</si>
  <si>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</si>
  <si>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</si>
  <si>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</si>
  <si>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</si>
  <si>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</si>
  <si>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</si>
  <si>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</si>
  <si>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</si>
  <si>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</si>
  <si>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</si>
  <si>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</si>
  <si>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</si>
  <si>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</si>
  <si>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</si>
  <si>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</si>
  <si>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</si>
  <si>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</si>
  <si>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</si>
  <si>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</si>
  <si>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</si>
  <si>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</si>
  <si>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</si>
  <si>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</si>
  <si>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</si>
  <si>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</si>
  <si>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</si>
  <si>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</si>
  <si>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</si>
  <si>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</si>
  <si>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</si>
  <si>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</si>
  <si>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</si>
  <si>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</si>
  <si>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</si>
  <si>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</si>
  <si>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</si>
  <si>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</si>
  <si>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</si>
  <si>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</si>
  <si>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</si>
  <si>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</si>
  <si>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</si>
  <si>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</si>
  <si>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</si>
  <si>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</si>
  <si>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</si>
  <si>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</si>
  <si>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</si>
  <si>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</si>
  <si>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</si>
  <si>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</si>
  <si>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</si>
  <si>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</si>
  <si>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</si>
  <si>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</si>
  <si>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</si>
  <si>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</si>
  <si>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</si>
  <si>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</si>
  <si>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</si>
  <si>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</si>
  <si>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</si>
  <si>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</si>
  <si>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</si>
  <si>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</si>
  <si>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</si>
  <si>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</si>
  <si>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</si>
  <si>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</si>
  <si>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</si>
  <si>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</si>
  <si>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</si>
  <si>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</si>
  <si>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</si>
  <si>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</si>
  <si>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</si>
  <si>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</si>
  <si>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</si>
  <si>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</si>
  <si>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</si>
  <si>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</si>
  <si>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</si>
  <si>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</si>
  <si>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</si>
  <si>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</si>
  <si>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</si>
  <si>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</si>
  <si>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</si>
  <si>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</si>
  <si>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</si>
  <si>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</si>
  <si>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</si>
  <si>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</si>
  <si>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</si>
  <si>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</si>
  <si>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</si>
  <si>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</si>
  <si>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</si>
  <si>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</si>
  <si>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</si>
  <si>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</si>
  <si>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</si>
  <si>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</si>
  <si>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</si>
  <si>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</si>
  <si>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</si>
  <si>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</si>
  <si>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</si>
  <si>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</si>
  <si>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</si>
  <si>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</si>
  <si>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</si>
  <si>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</si>
  <si>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</si>
  <si>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</si>
  <si>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</si>
  <si>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</si>
  <si>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</si>
  <si>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</si>
  <si>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</si>
  <si>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</si>
  <si>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</si>
  <si>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</si>
  <si>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</si>
  <si>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</si>
  <si>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</si>
  <si>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</si>
  <si>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</si>
  <si>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</si>
  <si>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</si>
  <si>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</si>
  <si>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</si>
  <si>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</si>
  <si>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</si>
  <si>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</si>
  <si>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</si>
  <si>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</si>
  <si>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</si>
  <si>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</si>
  <si>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</si>
  <si>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</si>
  <si>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</si>
  <si>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</si>
  <si>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</si>
  <si>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</si>
  <si>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</si>
  <si>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</si>
  <si>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</si>
  <si>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</si>
  <si>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</si>
  <si>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</si>
  <si>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</si>
  <si>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</si>
  <si>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</si>
  <si>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</si>
  <si>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</si>
  <si>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</si>
  <si>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</si>
  <si>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</si>
  <si>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</si>
  <si>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</si>
  <si>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</si>
  <si>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</si>
  <si>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</si>
  <si>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</si>
  <si>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</si>
  <si>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</si>
  <si>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</si>
  <si>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</si>
  <si>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</si>
  <si>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</si>
  <si>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</si>
  <si>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</si>
  <si>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</si>
  <si>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</si>
  <si>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</si>
  <si>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</si>
  <si>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</si>
  <si>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</si>
  <si>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</si>
  <si>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</si>
  <si>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</si>
  <si>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</si>
  <si>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</si>
  <si>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</si>
  <si>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</si>
  <si>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</si>
  <si>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</si>
  <si>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</si>
  <si>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</si>
  <si>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</si>
  <si>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</si>
  <si>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</si>
  <si>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</si>
  <si>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</si>
  <si>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</si>
  <si>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</si>
  <si>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</si>
  <si>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</si>
  <si>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</si>
  <si>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</si>
  <si>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</si>
  <si>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</si>
  <si>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</si>
  <si>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</si>
  <si>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</si>
  <si>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</si>
  <si>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</si>
  <si>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</si>
  <si>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</si>
  <si>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</si>
  <si>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</si>
  <si>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</si>
  <si>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</si>
  <si>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</si>
  <si>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</si>
  <si>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</si>
  <si>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</si>
  <si>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</si>
  <si>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</si>
  <si>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</si>
  <si>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</si>
  <si>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</si>
  <si>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</si>
  <si>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</si>
  <si>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</si>
  <si>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</si>
  <si>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</si>
  <si>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</si>
  <si>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</si>
  <si>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</si>
  <si>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</si>
  <si>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</si>
  <si>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</si>
  <si>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</si>
  <si>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</si>
  <si>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</si>
  <si>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</si>
  <si>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</si>
  <si>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</si>
  <si>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</si>
  <si>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</si>
  <si>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</si>
  <si>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</si>
  <si>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</si>
  <si>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</si>
  <si>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</si>
  <si>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</si>
  <si>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</si>
  <si>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</si>
  <si>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</si>
  <si>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</si>
  <si>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</si>
  <si>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</si>
  <si>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</si>
  <si>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</si>
  <si>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</si>
  <si>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</si>
  <si>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</si>
  <si>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</si>
  <si>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</si>
  <si>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</si>
  <si>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</si>
  <si>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</si>
  <si>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</si>
  <si>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</si>
  <si>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</si>
  <si>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</si>
  <si>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</si>
  <si>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</si>
  <si>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</si>
  <si>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</si>
  <si>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</si>
  <si>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</si>
  <si>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</si>
  <si>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</si>
  <si>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</si>
  <si>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</si>
  <si>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</si>
  <si>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</si>
  <si>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</si>
  <si>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</si>
  <si>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</si>
  <si>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</si>
  <si>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</si>
  <si>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</si>
  <si>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</si>
  <si>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</si>
  <si>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</si>
  <si>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</si>
  <si>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</si>
  <si>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</si>
  <si>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</si>
  <si>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</si>
  <si>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</si>
  <si>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</si>
  <si>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</si>
  <si>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</si>
  <si>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</si>
  <si>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</si>
  <si>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</si>
  <si>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</si>
  <si>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</si>
  <si>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</si>
  <si>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</si>
  <si>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</si>
  <si>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</si>
  <si>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</si>
  <si>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</si>
  <si>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</si>
  <si>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</si>
  <si>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</si>
  <si>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</si>
  <si>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</si>
  <si>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</si>
  <si>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</si>
  <si>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</si>
  <si>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</si>
  <si>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</si>
  <si>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</si>
  <si>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</si>
  <si>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</si>
  <si>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</si>
  <si>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</si>
  <si>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</si>
  <si>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</si>
  <si>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</si>
  <si>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</si>
  <si>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</si>
  <si>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</si>
  <si>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</si>
  <si>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</si>
  <si>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</si>
  <si>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</si>
  <si>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</si>
  <si>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</si>
  <si>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</si>
  <si>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</si>
  <si>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</si>
  <si>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</si>
  <si>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</si>
  <si>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</si>
  <si>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</si>
  <si>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</si>
  <si>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</si>
  <si>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</si>
  <si>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</si>
  <si>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</si>
  <si>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</si>
  <si>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</si>
  <si>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</si>
  <si>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</si>
  <si>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</si>
  <si>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</si>
  <si>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</si>
  <si>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</si>
  <si>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</si>
  <si>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</si>
  <si>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</si>
  <si>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</si>
  <si>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</si>
  <si>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</si>
  <si>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</si>
  <si>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</si>
  <si>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</si>
  <si>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</si>
  <si>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</si>
  <si>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</si>
  <si>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</si>
  <si>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</si>
  <si>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</si>
  <si>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</si>
  <si>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</si>
  <si>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</si>
  <si>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</si>
  <si>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</si>
  <si>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</si>
  <si>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</si>
  <si>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</si>
  <si>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</si>
  <si>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</si>
  <si>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</si>
  <si>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</si>
  <si>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</si>
  <si>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</si>
  <si>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</si>
  <si>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</si>
  <si>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</si>
  <si>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</si>
  <si>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</si>
  <si>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</si>
  <si>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</si>
  <si>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</si>
  <si>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</si>
  <si>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</si>
  <si>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</si>
  <si>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</si>
  <si>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</si>
  <si>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</si>
  <si>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</si>
  <si>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</si>
  <si>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</si>
  <si>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</si>
  <si>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</si>
  <si>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</si>
  <si>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</si>
  <si>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</si>
  <si>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</si>
  <si>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</si>
  <si>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</si>
  <si>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</si>
  <si>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</si>
  <si>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</si>
  <si>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</si>
  <si>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</si>
  <si>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</si>
  <si>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</si>
  <si>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</si>
  <si>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</si>
  <si>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</si>
  <si>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</si>
  <si>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</si>
  <si>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</si>
  <si>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</si>
  <si>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</si>
  <si>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</si>
  <si>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</si>
  <si>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</si>
  <si>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</si>
  <si>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</si>
  <si>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</si>
  <si>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</si>
  <si>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</si>
  <si>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</si>
  <si>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</si>
  <si>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</si>
  <si>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</si>
  <si>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</si>
  <si>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</si>
  <si>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</si>
  <si>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</si>
  <si>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</si>
  <si>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</si>
  <si>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</si>
  <si>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</si>
  <si>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</si>
  <si>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</si>
  <si>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</si>
  <si>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</si>
  <si>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</si>
  <si>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</si>
  <si>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</si>
  <si>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</si>
  <si>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</si>
  <si>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</si>
  <si>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</si>
  <si>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</si>
  <si>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</si>
  <si>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</si>
  <si>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</si>
  <si>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</si>
  <si>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</si>
  <si>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</si>
  <si>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</si>
  <si>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</si>
  <si>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</si>
  <si>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</si>
  <si>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</si>
  <si>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</si>
  <si>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</si>
  <si>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</si>
  <si>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</si>
  <si>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</si>
  <si>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</si>
  <si>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</si>
  <si>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</si>
  <si>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</si>
  <si>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</si>
  <si>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</si>
  <si>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</si>
  <si>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</si>
  <si>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</si>
  <si>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</si>
  <si>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</si>
  <si>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</si>
  <si>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</si>
  <si>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</si>
  <si>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</si>
  <si>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</si>
  <si>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</si>
  <si>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</si>
  <si>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</si>
  <si>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</si>
  <si>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</si>
  <si>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</si>
  <si>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</si>
  <si>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</si>
  <si>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</si>
  <si>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</si>
  <si>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</si>
  <si>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</si>
  <si>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</si>
  <si>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</si>
  <si>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</si>
  <si>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</si>
  <si>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</si>
  <si>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</si>
  <si>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</si>
  <si>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</si>
  <si>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</si>
  <si>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</si>
  <si>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</si>
  <si>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</si>
  <si>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</si>
  <si>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</si>
  <si>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</si>
  <si>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</si>
  <si>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</si>
  <si>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</si>
  <si>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</si>
  <si>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</si>
  <si>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</si>
  <si>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</si>
  <si>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</si>
  <si>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</si>
  <si>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</si>
  <si>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</si>
  <si>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</si>
  <si>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</si>
  <si>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</si>
  <si>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</si>
  <si>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</si>
  <si>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</si>
  <si>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</si>
  <si>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</si>
  <si>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</si>
  <si>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</si>
  <si>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</si>
  <si>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</si>
  <si>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</si>
  <si>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</si>
  <si>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</si>
  <si>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</si>
  <si>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</si>
  <si>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</si>
  <si>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</si>
  <si>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</si>
  <si>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</si>
  <si>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</si>
  <si>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</si>
  <si>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</si>
  <si>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</si>
  <si>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</si>
  <si>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</si>
  <si>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</si>
  <si>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</si>
  <si>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</si>
  <si>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</si>
  <si>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</si>
  <si>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</si>
  <si>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</si>
  <si>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</si>
  <si>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</si>
  <si>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</si>
  <si>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</si>
  <si>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</si>
  <si>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</si>
  <si>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</si>
  <si>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</si>
  <si>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</si>
  <si>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</si>
  <si>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</si>
  <si>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</si>
  <si>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</si>
  <si>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</si>
  <si>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</si>
  <si>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</si>
  <si>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</si>
  <si>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</si>
  <si>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</si>
  <si>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</si>
  <si>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</si>
  <si>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</si>
  <si>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</si>
  <si>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</si>
  <si>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</si>
  <si>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</si>
  <si>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</si>
  <si>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</si>
  <si>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</si>
  <si>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</si>
  <si>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</si>
  <si>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</si>
  <si>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</si>
  <si>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</si>
  <si>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</si>
  <si>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</si>
  <si>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</si>
  <si>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</si>
  <si>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</si>
  <si>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</si>
  <si>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</si>
  <si>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</si>
  <si>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</si>
  <si>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</si>
  <si>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</si>
  <si>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</si>
  <si>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</si>
  <si>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</si>
  <si>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</si>
  <si>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</si>
  <si>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</si>
  <si>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</si>
  <si>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</si>
  <si>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</si>
  <si>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</si>
  <si>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</si>
  <si>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</si>
  <si>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</si>
  <si>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</si>
  <si>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</si>
  <si>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</si>
  <si>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</si>
  <si>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</si>
  <si>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</si>
  <si>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</si>
  <si>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</si>
  <si>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</si>
  <si>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</si>
  <si>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</si>
  <si>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</si>
  <si>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</si>
  <si>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</si>
  <si>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</si>
  <si>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</si>
  <si>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</si>
  <si>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</si>
  <si>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</si>
  <si>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</si>
  <si>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</si>
  <si>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</si>
  <si>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</si>
  <si>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</si>
  <si>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</si>
  <si>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</si>
  <si>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</si>
  <si>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</si>
  <si>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</si>
  <si>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</si>
  <si>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</si>
  <si>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</si>
  <si>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</si>
  <si>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</si>
  <si>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</si>
  <si>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</si>
  <si>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</si>
  <si>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</si>
  <si>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</si>
  <si>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</si>
  <si>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</si>
  <si>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</si>
  <si>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</si>
  <si>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</si>
  <si>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</si>
  <si>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</si>
  <si>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</si>
  <si>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</si>
  <si>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</si>
  <si>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</si>
  <si>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</si>
  <si>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</si>
  <si>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</si>
  <si>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</si>
  <si>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</si>
  <si>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</si>
  <si>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</si>
  <si>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</si>
  <si>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</si>
  <si>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</si>
  <si>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</si>
  <si>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</si>
  <si>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</si>
  <si>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</si>
  <si>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</si>
  <si>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</si>
  <si>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</si>
  <si>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</si>
  <si>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</si>
  <si>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</si>
  <si>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</si>
  <si>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</si>
  <si>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</si>
  <si>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</si>
  <si>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</si>
  <si>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</si>
  <si>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</si>
  <si>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</si>
  <si>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</si>
  <si>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</si>
  <si>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</si>
  <si>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</si>
  <si>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</si>
  <si>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</si>
  <si>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</si>
  <si>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</si>
  <si>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</si>
  <si>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</si>
  <si>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</si>
  <si>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</si>
  <si>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</si>
  <si>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</si>
  <si>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</si>
  <si>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</si>
  <si>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</si>
  <si>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</si>
  <si>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</si>
  <si>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</si>
  <si>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</si>
  <si>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</si>
  <si>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</si>
  <si>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</si>
  <si>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</si>
  <si>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</si>
  <si>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</si>
  <si>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</si>
  <si>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</si>
  <si>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</si>
  <si>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</si>
  <si>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</si>
  <si>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</si>
  <si>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</si>
  <si>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</si>
  <si>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</si>
  <si>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</si>
  <si>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</si>
  <si>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</si>
  <si>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</si>
  <si>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</si>
  <si>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</si>
  <si>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</si>
  <si>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</si>
  <si>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</si>
  <si>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</si>
  <si>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</si>
  <si>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</si>
  <si>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</si>
  <si>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</si>
  <si>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</si>
  <si>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</si>
  <si>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</si>
  <si>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</si>
  <si>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</si>
  <si>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</si>
  <si>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</si>
  <si>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</si>
  <si>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</si>
  <si>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</si>
  <si>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</si>
  <si>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</si>
  <si>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</si>
  <si>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</si>
  <si>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</si>
  <si>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</si>
  <si>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</si>
  <si>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</si>
  <si>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</si>
  <si>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</si>
  <si>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</si>
  <si>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</si>
  <si>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</si>
  <si>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</si>
  <si>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</si>
  <si>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</si>
  <si>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</si>
  <si>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</si>
  <si>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</si>
  <si>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</si>
  <si>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</si>
  <si>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</si>
  <si>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</si>
  <si>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</si>
  <si>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</si>
  <si>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</si>
  <si>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</si>
  <si>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</si>
  <si>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</si>
  <si>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</si>
  <si>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</si>
  <si>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</si>
  <si>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</si>
  <si>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</si>
  <si>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</si>
  <si>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</si>
  <si>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</si>
  <si>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</si>
  <si>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</si>
  <si>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</si>
  <si>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</si>
  <si>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</si>
  <si>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</si>
  <si>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</si>
  <si>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</si>
  <si>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</si>
  <si>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</si>
  <si>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</si>
  <si>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</si>
  <si>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</si>
  <si>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</si>
  <si>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</si>
  <si>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</si>
  <si>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</si>
  <si>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</si>
  <si>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</si>
  <si>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</si>
  <si>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</si>
  <si>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</si>
  <si>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</si>
  <si>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</si>
  <si>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</si>
  <si>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</si>
  <si>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</si>
  <si>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</si>
  <si>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</si>
  <si>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</si>
  <si>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</si>
  <si>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</si>
  <si>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</si>
  <si>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</si>
  <si>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</si>
  <si>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</si>
  <si>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</si>
  <si>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</si>
  <si>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</si>
  <si>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</si>
  <si>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</si>
  <si>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</si>
  <si>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</si>
  <si>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</si>
  <si>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</si>
  <si>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</si>
  <si>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</si>
  <si>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</si>
  <si>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</si>
  <si>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</si>
  <si>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</si>
  <si>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</si>
  <si>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</si>
  <si>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</si>
  <si>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</si>
  <si>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</si>
  <si>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</si>
  <si>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</si>
  <si>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</si>
  <si>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</si>
  <si>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</si>
  <si>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</si>
  <si>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</si>
  <si>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</si>
  <si>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</si>
  <si>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</si>
  <si>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</si>
  <si>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</si>
  <si>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</si>
  <si>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</si>
  <si>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</si>
  <si>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</si>
  <si>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</si>
  <si>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</si>
  <si>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</si>
  <si>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</si>
  <si>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</si>
  <si>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</si>
  <si>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</si>
  <si>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</si>
  <si>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</si>
  <si>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</si>
  <si>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</si>
  <si>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</si>
  <si>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</si>
  <si>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</si>
  <si>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</si>
  <si>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</si>
  <si>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</si>
  <si>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</si>
  <si>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</si>
  <si>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</si>
  <si>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</si>
  <si>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</si>
  <si>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</si>
  <si>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</si>
  <si>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</si>
  <si>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</si>
  <si>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</si>
  <si>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</si>
  <si>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</si>
  <si>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</si>
  <si>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</si>
  <si>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</si>
  <si>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</si>
  <si>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</si>
  <si>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</si>
  <si>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</si>
  <si>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</si>
  <si>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</si>
  <si>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</si>
  <si>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</si>
  <si>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</si>
  <si>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</si>
  <si>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</si>
  <si>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</si>
  <si>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</si>
  <si>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</si>
  <si>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</si>
  <si>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</si>
  <si>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</si>
  <si>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</si>
  <si>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</si>
  <si>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</si>
  <si>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</si>
  <si>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</si>
  <si>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</si>
  <si>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</si>
  <si>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</si>
  <si>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</si>
  <si>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</si>
  <si>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</si>
  <si>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</si>
  <si>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</si>
  <si>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</si>
  <si>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</si>
  <si>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</si>
  <si>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</si>
  <si>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</si>
  <si>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</si>
  <si>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</si>
  <si>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</si>
  <si>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</si>
  <si>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</si>
  <si>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</si>
  <si>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</si>
  <si>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</si>
  <si>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</si>
  <si>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</si>
  <si>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</si>
  <si>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</si>
  <si>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</si>
  <si>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</si>
  <si>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</si>
  <si>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</si>
  <si>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</si>
  <si>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</si>
  <si>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</si>
  <si>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</si>
  <si>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</si>
  <si>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</si>
  <si>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</si>
  <si>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</si>
  <si>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</si>
  <si>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</si>
  <si>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</si>
  <si>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</si>
  <si>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</si>
  <si>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</si>
  <si>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</si>
  <si>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</si>
  <si>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</si>
  <si>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</si>
  <si>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</si>
  <si>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</si>
  <si>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</si>
  <si>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</si>
  <si>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</si>
  <si>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</si>
  <si>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</si>
  <si>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</si>
  <si>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</si>
  <si>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</si>
  <si>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</si>
  <si>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</si>
  <si>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</si>
  <si>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</si>
  <si>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</si>
  <si>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</si>
  <si>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</si>
  <si>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</si>
  <si>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</si>
  <si>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</si>
  <si>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</si>
  <si>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</si>
  <si>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</si>
  <si>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</si>
  <si>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</si>
  <si>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</si>
  <si>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</si>
  <si>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</si>
  <si>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</si>
  <si>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</si>
  <si>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</si>
  <si>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</si>
  <si>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</si>
  <si>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20 Min</t>
  </si>
  <si>
    <t>PCM-20251020-00001148</t>
  </si>
  <si>
    <t>EM team need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</si>
  <si>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</si>
  <si>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</si>
  <si>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</si>
  <si>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</si>
  <si>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</si>
  <si>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</si>
  <si>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</si>
  <si>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</si>
  <si>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PCM-20251020-00001120</t>
  </si>
  <si>
    <t xml:space="preserve">EM team facing access issue as no access with car , site located in kodana camp </t>
  </si>
  <si>
    <t>PCM-20251020-00000957</t>
  </si>
  <si>
    <t xml:space="preserve">ETA 120 mins </t>
  </si>
  <si>
    <t>PCM-20251020-00001040</t>
  </si>
  <si>
    <t xml:space="preserve">will check after tlt0809 // 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</si>
</sst>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287.56379074074357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7.0684782407406601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45950.51221666667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45950.51221666667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45950.51221666667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45950.51221666667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45950.51221666667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45950.51221666667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45950.51221666667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45950.51221666667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45950.51221666667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45950.51221666667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45950.51221666667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45950.51221666667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45950.51221666667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45950.51221666667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45950.51221666667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45950.51221666667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45950.51221666667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45950.51221666667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45950.51221666667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45950.51221666667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45950.51221666667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45950.51221666667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45950.51221666667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45950.51221666667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45950.51221666667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45950.51221666667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45950.51221666667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45950.51221666667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45950.51221666667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45950.51221666667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45950.51221666667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45950.51221666667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45950.51221666667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45950.51221666667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45950.51221666667</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45950.51221666667</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45950.51221666667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45950.51221666667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45950.51221666667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45950.51221666667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45950.51221666667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45950.51221666667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45950.51221666667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45950.51221666667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45950.51221666667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45950.51221666667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45950.51221666667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45950.51221666667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45950.51221666667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45950.51221666667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45950.51221666667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45950.51221666667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45950.51221666667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45950.51221666667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45950.51221666667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45950.51221666667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45950.51221666667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45950.51221666667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45950.51221666667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45950.51221666667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45950.51221666667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45950.51221666667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45950.51221666667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45950.51221666667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45950.51221666667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45950.51221666667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45950.51221666667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45950.51221666667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45950.51221666667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45950.51221666667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45950.51221666667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45950.51221666667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45950.51221666667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45950.51221666667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45950.51221666667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45950.51221666667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45950.51221666667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45950.51221666667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45950.51221666667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45950.51221666667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45950.51221666667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45950.51221666667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45950.51221666667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45950.51221666667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45950.51221666667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45950.51221666667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45950.51221666667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45950.51221666667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45950.51221666667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45950.51221666667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45950.51221666667</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45950.51221666667</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143.78513333333831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125.51237870370824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6.0164412037047441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45950.51221666667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45950.51221666667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45950.51221666667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45950.51221666667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45950.51221666667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45950.51221666667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45950.51221666667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45950.51221666667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45950.51221666667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45950.51221666667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45950.51221666667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45950.51221666667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45950.51221666667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45950.51221666667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45950.51221666667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45950.51221666667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45950.51221666667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45950.51221666667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45950.51221666667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45950.51221666667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45950.51221666667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45950.51221666667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45950.51221666667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45950.51221666667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45950.51221666667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45950.51221666667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45950.51221666667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45950.51221666667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45950.51221666667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45950.51221666667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45950.51221666667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45950.51221666667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45950.51221666667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45950.51221666667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45950.51221666667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45950.51221666667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45950.51221666667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45950.51221666667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45950.51221666667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45950.51221666667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45950.51221666667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45950.51221666667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45950.51221666667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45950.51221666667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45950.51221666667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45950.51221666667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45950.51221666667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45950.51221666667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45950.51221666667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45950.51221666667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45950.51221666667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45950.51221666667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45950.51221666667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45950.51221666667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45950.51221666667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45950.51221666667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45950.51221666667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45950.51221666667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45950.51221666667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45950.51221666667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45950.51221666667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45950.51221666667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45950.51221666667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45950.51221666667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45950.51221666667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45950.51221666667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45950.51221666667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45950.51221666667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45950.51221666667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45950.51221666667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45950.51221666667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45950.51221666667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45950.51221666667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45950.51221666667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45950.51221666667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45950.51221666667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45950.51221666667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45950.51221666667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45950.51221666667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45950.51221666667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45950.51221666667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45950.51221666667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45950.51221666667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45950.51221666667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45950.51221666667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45950.51221666667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45950.51221666667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45950.51221666667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45950.51221666667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45950.51221666667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45950.51221666667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45950.51221666667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45950.51221666667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45950.51221666667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45950.51221666667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45950.51221666667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45950.51221666667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45950.51221666667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45950.51221666667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45950.51221666667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45950.51221666667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45950.51221666667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45950.51221666667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45950.51221666667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45950.51221666667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45950.51221666667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45950.51221666667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45950.51221666667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45950.51221666667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45950.51221666667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45950.51221666667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45950.51221666667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45950.51221666667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45950.51221666667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45950.51221666667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45950.51221666667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45950.51221666667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45950.51221666667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45950.51221666667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45950.51221666667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45950.51221666667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45950.51221666667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45950.51221666667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45950.51221666667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45950.51221666667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45950.51221666667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45950.51221666667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45950.51221666667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45950.51221666667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45950.51221666667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45950.51221666667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45950.51221666667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45950.51221666667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45950.51221666667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45950.51221666667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45950.51221666667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45950.51221666667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45950.51221666667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45950.51221666667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45950.51221666667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45950.51221666667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45950.51221666667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45950.51221666667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45950.51221666667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45950.51221666667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45950.51221666667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45950.51221666667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45950.51221666667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45950.51221666667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45950.51221666667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45950.51221666667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45950.51221666667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45950.51221666667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45950.51221666667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45950.51221666667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45950.51221666667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45950.51221666667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45950.51221666667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45950.51221666667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45950.51221666667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45950.51221666667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45950.51221666667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45950.51221666667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45950.51221666667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45950.51221666667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45950.51221666667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45950.51221666667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45950.51221666667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45950.51221666667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45950.51221666667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45950.51221666667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45950.51221666667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45950.51221666667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45950.51221666667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45950.51221666667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45950.51221666667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45950.51221666667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45950.51221666667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45950.51221666667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45950.51221666667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45950.51221666667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45950.51221666667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45950.51221666667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45950.51221666667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45950.51221666667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45950.51221666667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45950.51221666667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45950.51221666667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45950.51221666667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45950.51221666667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45950.51221666667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45950.51221666667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45950.51221666667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45950.51221666667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45950.51221666667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45950.51221666667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45950.51221666667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45950.51221666667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45950.51221666667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45950.51221666667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45950.51221666667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45950.51221666667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45950.51221666667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45950.51221666667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45950.51221666667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45950.51221666667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45950.51221666667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45950.51221666667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45950.51221666667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45950.51221666667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45950.51221666667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45950.51221666667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45950.51221666667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45950.51221666667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45950.51221666667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45950.51221666667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45950.51221666667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45950.51221666667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45950.51221666667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45950.51221666667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45950.51221666667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45950.51221666667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45950.51221666667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45950.51221666667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45950.51221666667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45950.51221666667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45950.51221666667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45950.51221666667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45950.51221666667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45950.51221666667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45950.51221666667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45950.51221666667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45950.51221666667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45950.51221666667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45950.51221666667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45950.51221666667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45950.51221666667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45950.51221666667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45950.51221666667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45950.51221666667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45950.51221666667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45950.51221666667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45950.51221666667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45950.51221666667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45950.51221666667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45950.51221666667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45950.51221666667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45950.51221666667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45950.51221666667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45950.51221666667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45950.51221666667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45950.51221666667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45950.51221666667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45950.51221666667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45950.51221666667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45950.51221666667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45950.51221666667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45950.51221666667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45950.51221666667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45950.51221666667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45950.51221666667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45950.51221666667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45950.51221666667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45950.51221666667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45950.51221666667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45950.51221666667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45950.51221666667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45950.51221666667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45950.51221666667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45950.51221666667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45950.51221666667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45950.51221666667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45950.51221666667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45950.51221666667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45950.51221666667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45950.51221666667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45950.51221666667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45950.51221666667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45950.51221666667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45950.51221666667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45950.51221666667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45950.51221666667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45950.51221666667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45950.51221666667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45950.51221666667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45950.51221666667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45950.51221666667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45950.51221666667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45950.51221666667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45950.51221666667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45950.51221666667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45950.51221666667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45950.51221666667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45950.51221666667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45950.51221666667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45950.51221666667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45950.51221666667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45950.51221666667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45950.51221666667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45950.51221666667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45950.51221666667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45950.51221666667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45950.51221666667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45950.51221666667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45950.51221666667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45950.51221666667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45950.51221666667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45950.51221666667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45950.51221666667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45950.51221666667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45950.51221666667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45950.51221666667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45950.51221666667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45950.51221666667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45950.51221666667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45950.51221666667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45950.51221666667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45950.51221666667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45950.51221666667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45950.51221666667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45950.51221666667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45950.51221666667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45950.51221666667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45950.51221666667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45950.51221666667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45950.51221666667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45950.51221666667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45950.51221666667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45950.51221666667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45950.51221666667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45950.51221666667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45950.51221666667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45950.51221666667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45950.51221666667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45950.51221666667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45950.51221666667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45950.51221666667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45950.51221666667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45950.51221666667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45950.51221666667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45950.51221666667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45950.51221666667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45950.51221666667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45950.51221666667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45950.51221666667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45950.51221666667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45950.51221666667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45950.51221666667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45950.51221666667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45950.51221666667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45950.51221666667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45950.51221666667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45950.51221666667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45950.51221666667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45950.51221666667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45950.51221666667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45950.51221666667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45950.51221666667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45950.51221666667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45950.51221666667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45950.51221666667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45950.51221666667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45950.51221666667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45950.51221666667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45950.51221666667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45950.51221666667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45950.51221666667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45950.51221666667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45950.51221666667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45950.51221666667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45950.51221666667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45950.51221666667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45950.51221666667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45950.51221666667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45950.51221666667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45950.51221666667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45950.51221666667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45950.51221666667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45950.51221666667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45950.51221666667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45950.51221666667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45950.51221666667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45950.51221666667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45950.51221666667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45950.51221666667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45950.51221666667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45950.51221666667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45950.51221666667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45950.51221666667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45950.51221666667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45950.51221666667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45950.51221666667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45950.51221666667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45950.51221666667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45950.51221666667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45950.51221666667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45950.51221666667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45950.51221666667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45950.51221666667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45950.51221666667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45950.51221666667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45950.51221666667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45950.51221666667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45950.51221666667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45950.51221666667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45950.51221666667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45950.51221666667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45950.51221666667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45950.51221666667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45950.51221666667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45950.51221666667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45950.51221666667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45950.51221666667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45950.51221666667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45950.51221666667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45950.51221666667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45950.51221666667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45950.51221666667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45950.51221666667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45950.51221666667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45950.51221666667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45950.51221666667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45950.51221666667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45950.51221666667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45950.51221666667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45950.51221666667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45950.51221666667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45950.51221666667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45950.51221666667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45950.51221666667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45950.51221666667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45950.51221666667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45950.51221666667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45950.51221666667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45950.51221666667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45950.51221666667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45950.51221666667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45950.51221666667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45950.51221666667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45950.51221666667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45950.51221666667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45950.51221666667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45950.51221666667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45950.51221666667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45950.51221666667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45950.51221666667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45950.51221666667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45950.51221666667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45950.51221666667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45950.51221666667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45950.51221666667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45950.51221666667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45950.51221666667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45950.51221666667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45950.51221666667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45950.51221666667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45950.51221666667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45950.51221666667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45950.51221666667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45950.51221666667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45950.51221666667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45950.51221666667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45950.51221666667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45950.51221666667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45950.51221666667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45950.51221666667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45950.51221666667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45950.51221666667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45950.51221666667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45950.51221666667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45950.51221666667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45950.51221666667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45950.51221666667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45950.51221666667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45950.51221666667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45950.51221666667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45950.51221666667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45950.51221666667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45950.51221666667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45950.51221666667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45950.51221666667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45950.51221666667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45950.51221666667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45950.51221666667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45950.51221666667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45950.51221666667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45950.51221666667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45950.51221666667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45950.51221666667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45950.51221666667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45950.51221666667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45950.51221666667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45950.51221666667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45950.51221666667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45950.51221666667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45950.51221666667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45950.51221666667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45950.51221666667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45950.51221666667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45950.51221666667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45950.51221666667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45950.51221666667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45950.51221666667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45950.51221666667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45950.51221666667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45950.51221666667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45950.51221666667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45950.51221666667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45950.51221666667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45950.51221666667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45950.51221666667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45950.51221666667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45950.51221666667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45950.51221666667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45950.51221666667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45950.51221666667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45950.51221666667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45950.51221666667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45950.51221666667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45950.51221666667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45950.51221666667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45950.51221666667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45950.51221666667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45950.51221666667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45950.51221666667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45950.51221666667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45950.51221666667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45950.51221666667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45950.51221666667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45950.51221666667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45950.51221666667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45950.51221666667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45950.51221666667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45950.51221666667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45950.51221666667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45950.51221666667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45950.51221666667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45950.51221666667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45950.51221666667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45950.51221666667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45950.51221666667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45950.51221666667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45950.51221666667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45950.51221666667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45950.51221666667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45950.51221666667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45950.51221666667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45950.51221666667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45950.51221666667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45950.51221666667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45950.51221666667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45950.51221666667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45950.51221666667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45950.51221666667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45950.51221666667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45950.51221666667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45950.51221666667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45950.51221666667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45950.51221666667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45950.51221666667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45950.51221666667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45950.51221666667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45950.51221666667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45950.51221666667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45950.51221666667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45950.51221666667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45950.51221666667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45950.51221666667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45950.51221666667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45950.51221666667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45950.51221666667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45950.51221666667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45950.51221666667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45950.51221666667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45950.51221666667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45950.51221666667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45950.51221666667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45950.51221666667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45950.51221666667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45950.51221666667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45950.51221666667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45950.51221666667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45950.51221666667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45950.51221666667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45950.51221666667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45950.51221666667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45950.51221666667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45950.51221666667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45950.51221666667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45950.51221666667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45950.51221666667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45950.51221666667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45950.51221666667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45950.51221666667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45950.51221666667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45950.51221666667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45950.51221666667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45950.51221666667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45950.51221666667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45950.51221666667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45950.51221666667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45950.51221666667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45950.51221666667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45950.51221666667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45950.51221666667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45950.51221666667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45950.51221666667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45950.51221666667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45950.51221666667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45950.51221666667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45950.51221666667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45950.51221666667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45950.51221666667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45950.51221666667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45950.51221666667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45950.51221666667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45950.51221666667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45950.51221666667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45950.51221666667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45950.51221666667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45950.51221666667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45950.51221666667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45950.51221666667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45950.51221666667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45950.51221666667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45950.51221666667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45950.51221666667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45950.51221666667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45950.51221666667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45950.51221666667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45950.51221666667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45950.51221666667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45950.51221666667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45950.51221666667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45950.51221666667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45950.51221666667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45950.51221666667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45950.51221666667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45950.51221666667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45950.51221666667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45950.51221666667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45950.51221666667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45950.51221666667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45950.51221666667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45950.51221666667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45950.51221666667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45950.51221666667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45950.51221666667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45950.51221666667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45950.51221666667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45950.51221666667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45950.51221666667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45950.51221666667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45950.51221666667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45950.51221666667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45950.51221666667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45950.51221666667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45950.51221666667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45950.51221666667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45950.51221666667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45950.51221666667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45950.51221666667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45950.51221666667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45950.51221666667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45950.51221666667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45950.51221666667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45950.51221666667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45950.51221666667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45950.51221666667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45950.51221666667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45950.51221666667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45950.51221666667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45950.51221666667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45950.51221666667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45950.51221666667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45950.51221666667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45950.51221666667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45950.51221666667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45950.51221666667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45950.51221666667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45950.51221666667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45950.51221666667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45950.51221666667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45950.51221666667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45950.51221666667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45950.51221666667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45950.51221666667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45950.51221666667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45950.51221666667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45950.51221666667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45950.51221666667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45950.51221666667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45950.51221666667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45950.51221666667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45950.51221666667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45950.51221666667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45950.51221666667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45950.51221666667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45950.51221666667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45950.51221666667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45950.51221666667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45950.51221666667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45950.51221666667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45950.51221666667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45950.51221666667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45950.51221666667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45950.51221666667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45950.51221666667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45950.51221666667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45950.51221666667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45950.51221666667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45950.51221666667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45950.51221666667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45950.51221666667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45950.51221666667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45950.51221666667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45950.51221666667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45950.51221666667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45950.51221666667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45950.51221666667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45950.51221666667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45950.51221666667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45950.51221666667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45950.51221666667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45950.51221666667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45950.51221666667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45950.51221666667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45950.51221666667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45950.51221666667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45950.51221666667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45950.51221666667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45950.51221666667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45950.51221666667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45950.51221666667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45950.51221666667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45950.51221666667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45950.51221666667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45950.51221666667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45950.51221666667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45950.51221666667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45950.51221666667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45950.51221666667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45950.51221666667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45950.51221666667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45950.51221666667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45950.51221666667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45950.51221666667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45950.51221666667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45950.51221666667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45950.51221666667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45950.51221666667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45950.51221666667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45950.51221666667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45950.51221666667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45950.51221666667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45950.51221666667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45950.51221666667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45950.51221666667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45950.51221666667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45950.51221666667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45950.51221666667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45950.51221666667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45950.51221666667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45950.51221666667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45950.51221666667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45950.51221666667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45950.51221666667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45950.51221666667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45950.51221666667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45950.51221666667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45950.51221666667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45950.51221666667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45950.51221666667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45950.51221666667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45950.51221666667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45950.51221666667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45950.51221666667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45950.51221666667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45950.51221666667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45950.51221666667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45950.51221666667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45950.51221666667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45950.51221666667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45950.51221666667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45950.51221666667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45950.51221666667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45950.51221666667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45950.51221666667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45950.51221666667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45950.51221666667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45950.51221666667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45950.51221666667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45950.51221666667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45950.51221666667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45950.51221666667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45950.51221666667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45950.51221666667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45950.51221666667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45950.51221666667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45950.51221666667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45950.51221666667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45950.51221666667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45950.51221666667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45950.51221666667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45950.51221666667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45950.51221666667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45950.51221666667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45950.51221666667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45950.51221666667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45950.51221666667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45950.51221666667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45950.51221666667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45950.51221666667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45950.51221666667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45950.51221666667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45950.51221666667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45950.51221666667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45950.51221666667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45950.51221666667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45950.51221666667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45950.51221666667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45950.51221666667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45950.51221666667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45950.51221666667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45950.51221666667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45950.51221666667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45950.51221666667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45950.51221666667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45950.51221666667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45950.51221666667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45950.51221666667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45950.51221666667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45950.51221666667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45950.51221666667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45950.51221666667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45950.51221666667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45950.51221666667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45950.51221666667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45950.51221666667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45950.51221666667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45950.51221666667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45950.51221666667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45950.51221666667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45950.51221666667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45950.51221666667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45950.51221666667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45950.51221666667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45950.51221666667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45950.51221666667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45950.51221666667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45950.51221666667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45950.51221666667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45950.51221666667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45950.51221666667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45950.51221666667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45950.51221666667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45950.51221666667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45950.51221666667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45950.51221666667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45950.51221666667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45950.51221666667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45950.51221666667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45950.51221666667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45950.51221666667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45950.51221666667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45950.51221666667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45950.51221666667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45950.51221666667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45950.51221666667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45950.51221666667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45950.51221666667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45950.51221666667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45950.51221666667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45950.51221666667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45950.51221666667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45950.51221666667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45950.51221666667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45950.51221666667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45950.51221666667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45950.51221666667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45950.51221666667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45950.51221666667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45950.51221666667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45950.51221666667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45950.51221666667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45950.51221666667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45950.51221666667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45950.51221666667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45950.51221666667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45950.51221666667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45950.51221666667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45950.51221666667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45950.51221666667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45950.51221666667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45950.51221666667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45950.51221666667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45950.51221666667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45950.51221666667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45950.51221666667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45950.51221666667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45950.51221666667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45950.51221666667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45950.51221666667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45950.51221666667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45950.51221666667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45950.51221666667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45950.51221666667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45950.51221666667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45950.51221666667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45950.51221666667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45950.51221666667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45950.51221666667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45950.51221666667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45950.51221666667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45950.51221666667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45950.51221666667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45950.51221666667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45950.51221666667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45950.51221666667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45950.51221666667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45950.51221666667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45950.51221666667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45950.51221666667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45950.51221666667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45950.51221666667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45950.51221666667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45950.51221666667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45950.51221666667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45950.51221666667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45950.51221666667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45950.51221666667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45950.51221666667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45950.51221666667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45950.51221666667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45950.51221666667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45950.51221666667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45950.51221666667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45950.51221666667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45950.51221666667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45950.51221666667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45950.51221666667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45950.51221666667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45950.51221666667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45950.51221666667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45950.51221666667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45950.51221666667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45950.51221666667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45950.51221666667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45950.51221666667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45950.51221666667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45950.51221666667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45950.51221666667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45950.51221666667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45950.51221666667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45950.51221666667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45950.51221666667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45950.51221666667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45950.51221666667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45950.51221666667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45950.51221666667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45950.51221666667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45950.51221666667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45950.51221666667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45950.51221666667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45950.51221666667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45950.51221666667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45950.51221666667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45950.51221666667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45950.51221666667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45950.51221666667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45950.51221666667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45950.51221666667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45950.51221666667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45950.51221666667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45950.51221666667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45950.51221666667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45950.51221666667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45950.51221666667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45950.51221666667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45950.51221666667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45950.51221666667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45950.51221666667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45950.51221666667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45950.51221666667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45950.51221666667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45950.51221666667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45950.51221666667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45950.51221666667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45950.51221666667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45950.51221666667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45950.51221666667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45950.51221666667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45950.51221666667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45950.51221666667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45950.51221666667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45950.51221666667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45950.51221666667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45950.51221666667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45950.51221666667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45950.51221666667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45950.51221666667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45950.51221666667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45950.51221666667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45950.51221666667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45950.51221666667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45950.51221666667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45950.51221666667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45950.51221666667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45950.51221666667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45950.51221666667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45950.51221666667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45950.51221666667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45950.51221666667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45950.51221666667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45950.51221666667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45950.51221666667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45950.51221666667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45950.51221666667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45950.51221666667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45950.51221666667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45950.51221666667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45950.51221666667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45950.51221666667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45950.51221666667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45950.51221666667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45950.51221666667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45950.51221666667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45950.51221666667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45950.51221666667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45950.51221666667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45950.51221666667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45950.51221666667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45950.51221666667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45950.51221666667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45950.51221666667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45950.51221666667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45950.51221666667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45950.51221666667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45950.51221666667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45950.51221666667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45950.51221666667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45950.51221666667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45950.51221666667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45950.51221666667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45950.51221666667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45950.51221666667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45950.51221666667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45950.51221666667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45950.51221666667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45950.51221666667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45950.51221666667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45950.51221666667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45950.51221666667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45950.51221666667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45950.51221666667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45950.51221666667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45950.51221666667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45950.51221666667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45950.51221666667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45950.51221666667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45950.51221666667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45950.51221666667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45950.51221666667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45950.51221666667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45950.51221666667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45950.51221666667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45950.51221666667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45950.51221666667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45950.51221666667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45950.51221666667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45950.51221666667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45950.51221666667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45950.51221666667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45950.51221666667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45950.51221666667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45950.51221666667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45950.51221666667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45950.51221666667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45950.51221666667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45950.51221666667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45950.51221666667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45950.51221666667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45950.51221666667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45950.51221666667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45950.51221666667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45950.51221666667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45950.51221666667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45950.51221666667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45950.51221666667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45950.51221666667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45950.51221666667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45950.51221666667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45950.51221666667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45950.51221666667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45950.51221666667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45950.51221666667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45950.51221666667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45950.51221666667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45950.51221666667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45950.51221666667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45950.51221666667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45950.51221666667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45950.51221666667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45950.51221666667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45950.51221666667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45950.51221666667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45950.51221666667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45950.51221666667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45950.51221666667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45950.51221666667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45950.51221666667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45950.51221666667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45950.51221666667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45950.51221666667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45950.51221666667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45950.51221666667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45950.51221666667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45950.51221666667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45950.51221666667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45950.51221666667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45950.51221666667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45950.51221666667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45950.51221666667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45950.51221666667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45950.51221666667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45950.51221666667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45950.51221666667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45950.51221666667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45950.51221666667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45950.51221666667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45950.51221666667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45950.51221666667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45950.51221666667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45950.51221666667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45950.51221666667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45950.51221666667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45950.51221666667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45950.51221666667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45950.51221666667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45950.51221666667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45950.51221666667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45950.51221666667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45950.51221666667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45950.51221666667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45950.51221666667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45950.51221666667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45950.51221666667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45950.51221666667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45950.51221666667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45950.51221666667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45950.51221666667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45950.51221666667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45950.51221666667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45950.51221666667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45950.51221666667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45950.51221666667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45950.51221666667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45950.51221666667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45950.51221666667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45950.51221666667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45950.51221666667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45950.51221666667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45950.51221666667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45950.51221666667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45950.51221666667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45950.51221666667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45950.51221666667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45950.51221666667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45950.51221666667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45950.51221666667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45950.51221666667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45950.51221666667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45950.51221666667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45950.51221666667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45950.51221666667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45950.51221666667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45950.51221666667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45950.51221666667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45950.51221666667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45950.51221666667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45950.51221666667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45950.51221666667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45950.51221666667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45950.51221666667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45950.51221666667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45950.51221666667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45950.51221666667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45950.51221666667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45950.51221666667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45950.51221666667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45950.51221666667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45950.51221666667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45950.51221666667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45950.51221666667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45950.51221666667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45950.51221666667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45950.51221666667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45950.51221666667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45950.51221666667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45950.51221666667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45950.51221666667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45950.51221666667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45950.51221666667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45950.51221666667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45950.51221666667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45950.51221666667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45950.51221666667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45950.51221666667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45950.51221666667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45950.51221666667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45950.51221666667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45950.51221666667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45950.51221666667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45950.51221666667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45950.51221666667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45950.51221666667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45950.51221666667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45950.51221666667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45950.51221666667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45950.51221666667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45950.51221666667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45950.51221666667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45950.51221666667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45950.51221666667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tabSelected="1" workbookViewId="0">
      <selection activeCell="H12" sqref="H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247.03149907407351</v>
      </c>
      <c r="H2" s="101">
        <v>45703.474768518521</v>
      </c>
      <c r="I2" s="98" t="str">
        <f>IFERROR(VLOOKUP(D2,DB!A:F,6,0),"")</f>
        <v>SCECO</v>
      </c>
      <c r="J2" s="98" t="str">
        <f>IFERROR(VLOOKUP(D2,DB!A:G,7,0),"")</f>
        <v>Dead</v>
      </c>
      <c r="K2" s="103" t="s">
        <v>39055</v>
      </c>
      <c r="L2" s="95" t="str">
        <f>IFERROR(VLOOKUP(D2,DB!A:I,9,0),"")</f>
        <v>Latis</v>
      </c>
    </row>
    <row r="3" spans="1:16" ht="36.75" customHeight="1">
      <c r="A3" s="121" t="s">
        <v>39056</v>
      </c>
      <c r="B3" s="121" t="str">
        <f>IFERROR(VLOOKUP(D3,DB!A:K,11,0),"")</f>
        <v>R4</v>
      </c>
      <c r="C3" s="122">
        <v>2</v>
      </c>
      <c r="D3" s="123" t="s">
        <v>23873</v>
      </c>
      <c r="E3" s="100" t="s">
        <v>38964</v>
      </c>
      <c r="F3" s="125">
        <v>45950.11383101852</v>
      </c>
      <c r="G3" s="126">
        <f ca="1">IFERROR(NOW()-F3,"")</f>
        <v>0.398385648149997</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1</v>
      </c>
      <c r="D4" s="123" t="s">
        <v>34353</v>
      </c>
      <c r="E4" s="100" t="s">
        <v>38964</v>
      </c>
      <c r="F4" s="125"/>
      <c r="G4" s="126">
        <f ca="1">IFERROR(NOW()-F4,"")</f>
        <v>45950.51221666667</v>
      </c>
      <c r="H4" s="125">
        <v>45950.392430555556</v>
      </c>
      <c r="I4" s="121" t="str">
        <f>IFERROR(VLOOKUP(D4,DB!A:F,6,0),"")</f>
        <v>SCECO</v>
      </c>
      <c r="J4" s="121" t="str">
        <f>IFERROR(VLOOKUP(D4,DB!A:G,7,0),"")</f>
        <v>Vandalized</v>
      </c>
      <c r="K4" s="127" t="s">
        <v>39059</v>
      </c>
      <c r="L4" s="123" t="str">
        <f>IFERROR(VLOOKUP(D4,DB!A:I,9,0),"")</f>
        <v>Latis</v>
      </c>
    </row>
    <row r="5" spans="1:16" ht="15" customHeight="1">
      <c r="A5" s="121"/>
      <c r="B5" s="121" t="str">
        <f>IFERROR(VLOOKUP(D5,DB!A:K,11,0),"")</f>
        <v/>
      </c>
      <c r="C5" s="122"/>
      <c r="D5" s="95"/>
      <c r="E5" s="100"/>
      <c r="F5" s="125"/>
      <c r="G5" s="126">
        <f ca="1">IFERROR(NOW()-F5,"")</f>
        <v>45950.51221666667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45950.51221666667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45950.51221666667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45950.51221666667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45950.51221666667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45950.51221666667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45950.51221666667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45950.51221666667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45950.51221666667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45950.51221666667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45950.51221666667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45950.51221666667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45950.51221666667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45950.51221666667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45950.51221666667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45950.51221666667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45950.51221666667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45950.51221666667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45950.51221666667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45950.51221666667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45950.51221666667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45950.51221666667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45950.51221666667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45950.51221666667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45950.51221666667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45950.51221666667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45950.51221666667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45950.51221666667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45950.51221666667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45950.51221666667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45950.51221666667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45950.51221666667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45950.51221666667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45950.51221666667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45950.51221666667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45950.51221666667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45950.51221666667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45950.51221666667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45950.51221666667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45950.51221666667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45950.51221666667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45950.51221666667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45950.51221666667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45950.51221666667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45950.51221666667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45950.51221666667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45950.51221666667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45950.51221666667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45950.51221666667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45950.51221666667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45950.51221666667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45950.51221666667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45950.51221666667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45950.51221666667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45950.51221666667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45950.51221666667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45950.51221666667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45950.51221666667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45950.51221666667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45950.51221666667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45950.51221666667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45950.51221666667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45950.51221666667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45950.51221666667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45950.51221666667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45950.51221666667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45950.51221666667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45950.51221666667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45950.51221666667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45950.51221666667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45950.51221666667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45950.51221666667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45950.51221666667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45950.51221666667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45950.51221666667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45950.51221666667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45950.51221666667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45950.51221666667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45950.51221666667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45950.51221666667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45950.51221666667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45950.51221666667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45950.51221666667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45950.51221666667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45950.51221666667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45950.51221666667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45950.51221666667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45950.51221666667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45950.51221666667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45950.51221666667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45950.51221666667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45950.51221666667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45950.51221666667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45950.51221666667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45950.51221666667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45950.51221666667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45950.51221666667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45950.51221666667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45950.51221666667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45950.51221666667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45950.51221666667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45950.51221666667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45950.51221666667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45950.51221666667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45950.51221666667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45950.51221666667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45950.51221666667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45950.51221666667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45950.51221666667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45950.51221666667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45950.51221666667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45950.51221666667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45950.51221666667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45950.51221666667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45950.51221666667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45950.51221666667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45950.51221666667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45950.51221666667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45950.51221666667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45950.51221666667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45950.51221666667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45950.51221666667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45950.51221666667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45950.51221666667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45950.51221666667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45950.51221666667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45950.51221666667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45950.51221666667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45950.51221666667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45950.51221666667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45950.51221666667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45950.51221666667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45950.51221666667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45950.51221666667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45950.51221666667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45950.51221666667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45950.51221666667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45950.51221666667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45950.51221666667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45950.51221666667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45950.51221666667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45950.51221666667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45950.51221666667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45950.51221666667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45950.51221666667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45950.51221666667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45950.51221666667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45950.51221666667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45950.51221666667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45950.51221666667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45950.51221666667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45950.51221666667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45950.51221666667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45950.51221666667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45950.51221666667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45950.51221666667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45950.51221666667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45950.51221666667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45950.51221666667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45950.51221666667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45950.51221666667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45950.51221666667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45950.51221666667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45950.51221666667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45950.51221666667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45950.51221666667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45950.51221666667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45950.51221666667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45950.51221666667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45950.51221666667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45950.51221666667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45950.51221666667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45950.51221666667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45950.51221666667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45950.51221666667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45950.51221666667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45950.51221666667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45950.51221666667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45950.51221666667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45950.51221666667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45950.51221666667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45950.51221666667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45950.51221666667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45950.51221666667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45950.51221666667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45950.51221666667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45950.51221666667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45950.51221666667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45950.51221666667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45950.51221666667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45950.51221666667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45950.51221666667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45950.51221666667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45950.51221666667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45950.51221666667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45950.51221666667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45950.51221666667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45950.51221666667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45950.51221666667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45950.51221666667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45950.51221666667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45950.51221666667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45950.51221666667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45950.51221666667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45950.51221666667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45950.51221666667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45950.51221666667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45950.51221666667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45950.51221666667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45950.51221666667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45950.51221666667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45950.51221666667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45950.51221666667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45950.51221666667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45950.51221666667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45950.51221666667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45950.51221666667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45950.51221666667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45950.51221666667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45950.51221666667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45950.51221666667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45950.51221666667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45950.51221666667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45950.51221666667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45950.51221666667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45950.51221666667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45950.51221666667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45950.51221666667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45950.51221666667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45950.51221666667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45950.51221666667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45950.51221666667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45950.51221666667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45950.51221666667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45950.51221666667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45950.51221666667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45950.51221666667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45950.51221666667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45950.51221666667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45950.51221666667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45950.51221666667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45950.51221666667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45950.51221666667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45950.51221666667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45950.51221666667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45950.51221666667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45950.51221666667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45950.51221666667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45950.51221666667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45950.51221666667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45950.51221666667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45950.51221666667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45950.51221666667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45950.51221666667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45950.51221666667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45950.51221666667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45950.51221666667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45950.51221666667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45950.51221666667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45950.51221666667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45950.51221666667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45950.51221666667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45950.51221666667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45950.51221666667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45950.51221666667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45950.51221666667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45950.51221666667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45950.51221666667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45950.51221666667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45950.51221666667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45950.51221666667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45950.51221666667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45950.51221666667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45950.51221666667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45950.51221666667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45950.51221666667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45950.51221666667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45950.51221666667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45950.51221666667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45950.51221666667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45950.51221666667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45950.51221666667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45950.51221666667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45950.51221666667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45950.51221666667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45950.51221666667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45950.51221666667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45950.51221666667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45950.51221666667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45950.51221666667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45950.51221666667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45950.51221666667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45950.51221666667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45950.51221666667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45950.51221666667</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45950.51221666667</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3"/>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58.68015648148139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24.323339351853065</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5.7406425925946678</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1.8511055555572966</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2</v>
      </c>
      <c r="D6" s="159" t="s">
        <v>38172</v>
      </c>
      <c r="E6" s="159" t="s">
        <v>38964</v>
      </c>
      <c r="F6" s="160">
        <v>45950.501886574071</v>
      </c>
      <c r="G6" s="161">
        <f ca="1">IFERROR(NOW()-F6,"")</f>
        <v>1.0330092598451301E-2</v>
      </c>
      <c r="H6" s="160">
        <v>45950.492858796293</v>
      </c>
      <c r="I6" s="159" t="str">
        <f>IFERROR(VLOOKUP(D6,DB!A:F,6,0),"")</f>
        <v>SCECO</v>
      </c>
      <c r="J6" s="159" t="str">
        <f>IFERROR(VLOOKUP(D6,DB!A:G,7,0),"")</f>
        <v>Haj Removal</v>
      </c>
      <c r="K6" s="159" t="s">
        <v>39069</v>
      </c>
      <c r="L6" s="159" t="str">
        <f>IFERROR(VLOOKUP(D6,DB!A:I,9,0),"")</f>
        <v>Latis</v>
      </c>
    </row>
    <row r="7" spans="1:13" ht="15">
      <c r="A7" s="159"/>
      <c r="B7" s="159" t="str">
        <f>IFERROR(VLOOKUP(D7,DB!A:K,11,0),"")</f>
        <v/>
      </c>
      <c r="C7" s="159"/>
      <c r="D7" s="159"/>
      <c r="E7" s="159"/>
      <c r="F7" s="160"/>
      <c r="G7" s="161">
        <f ca="1">IFERROR(NOW()-F7,"")</f>
        <v>45950.51221666667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45950.51221666667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45950.51221666667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45950.51221666667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45950.51221666667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45950.51221666667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45950.51221666667</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45950.51221666667</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45950.51221666667</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45950.51221666667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45950.51221666667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45950.51221666667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45950.51221666667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45950.51221666667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45950.51221666667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45950.51221666667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45950.51221666667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45950.51221666667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45950.51221666667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45950.51221666667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45950.51221666667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45950.51221666667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45950.51221666667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45950.51221666667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45950.51221666667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45950.51221666667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45950.51221666667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45950.51221666667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45950.51221666667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45950.51221666667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45950.51221666667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45950.51221666667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45950.51221666667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45950.51221666667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45950.51221666667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45950.51221666667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45950.51221666667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45950.51221666667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45950.51221666667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45950.51221666667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45950.51221666667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45950.51221666667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45950.51221666667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45950.51221666667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45950.51221666667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45950.51221666667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45950.51221666667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45950.51221666667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45950.51221666667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45950.51221666667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45950.51221666667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45950.51221666667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45950.51221666667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45950.51221666667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45950.51221666667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45950.51221666667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45950.51221666667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45950.51221666667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45950.51221666667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45950.51221666667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45950.51221666667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45950.51221666667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45950.51221666667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45950.51221666667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45950.51221666667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45950.51221666667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45950.51221666667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45950.51221666667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45950.51221666667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45950.51221666667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45950.51221666667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45950.51221666667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45950.51221666667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45950.51221666667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45950.51221666667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45950.51221666667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45950.51221666667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45950.51221666667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45950.51221666667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45950.51221666667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45950.51221666667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45950.51221666667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45950.51221666667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45950.51221666667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45950.51221666667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45950.51221666667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45950.51221666667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45950.51221666667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45950.51221666667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45950.51221666667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45950.51221666667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45950.51221666667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45950.51221666667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45950.51221666667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45950.51221666667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45950.51221666667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45950.51221666667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45950.51221666667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45950.51221666667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45950.51221666667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45950.51221666667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45950.51221666667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45950.51221666667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45950.51221666667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45950.51221666667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45950.51221666667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45950.51221666667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45950.51221666667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45950.51221666667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45950.51221666667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45950.51221666667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45950.51221666667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45950.51221666667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45950.51221666667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45950.51221666667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45950.51221666667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45950.51221666667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45950.51221666667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45950.51221666667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45950.51221666667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45950.51221666667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45950.51221666667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45950.51221666667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45950.51221666667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45950.51221666667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45950.51221666667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45950.51221666667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45950.51221666667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45950.51221666667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45950.51221666667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45950.51221666667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45950.51221666667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45950.51221666667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45950.51221666667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45950.51221666667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45950.51221666667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45950.51221666667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45950.51221666667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45950.51221666667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45950.51221666667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45950.51221666667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45950.51221666667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45950.51221666667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45950.51221666667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45950.51221666667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45950.51221666667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45950.51221666667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45950.51221666667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45950.51221666667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45950.51221666667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45950.51221666667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45950.51221666667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45950.51221666667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45950.51221666667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45950.51221666667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45950.51221666667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45950.51221666667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45950.51221666667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45950.51221666667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45950.51221666667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45950.51221666667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45950.51221666667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45950.51221666667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45950.51221666667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45950.51221666667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45950.51221666667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45950.51221666667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45950.51221666667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45950.51221666667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45950.51221666667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45950.51221666667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45950.51221666667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45950.51221666667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45950.51221666667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45950.51221666667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45950.51221666667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45950.51221666667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45950.51221666667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45950.51221666667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45950.51221666667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45950.51221666667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45950.51221666667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45950.51221666667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45950.51221666667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45950.51221666667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45950.51221666667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45950.51221666667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45950.51221666667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45950.51221666667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45950.51221666667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45950.51221666667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45950.51221666667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45950.51221666667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45950.51221666667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45950.51221666667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45950.51221666667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45950.51221666667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45950.51221666667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45950.51221666667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45950.51221666667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45950.51221666667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45950.51221666667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45950.51221666667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45950.51221666667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45950.51221666667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45950.51221666667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45950.51221666667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45950.51221666667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45950.51221666667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45950.51221666667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45950.51221666667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45950.51221666667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45950.51221666667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45950.51221666667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45950.51221666667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45950.51221666667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45950.51221666667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45950.51221666667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45950.51221666667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45950.51221666667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45950.51221666667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45950.51221666667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45950.51221666667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45950.51221666667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45950.51221666667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45950.51221666667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45950.51221666667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45950.51221666667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45950.51221666667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45950.51221666667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45950.51221666667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45950.51221666667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45950.51221666667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45950.51221666667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45950.51221666667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45950.51221666667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45950.51221666667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45950.51221666667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45950.51221666667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45950.51221666667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45950.51221666667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45950.51221666667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45950.51221666667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45950.51221666667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45950.51221666667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45950.51221666667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45950.51221666667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45950.51221666667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45950.51221666667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45950.51221666667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45950.51221666667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45950.51221666667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45950.51221666667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45950.51221666667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45950.51221666667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45950.51221666667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45950.51221666667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45950.51221666667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45950.51221666667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45950.51221666667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45950.51221666667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45950.51221666667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45950.51221666667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45950.51221666667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45950.51221666667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45950.51221666667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45950.51221666667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45950.51221666667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45950.51221666667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45950.51221666667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45950.51221666667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45950.51221666667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45950.51221666667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45950.51221666667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45950.51221666667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45950.51221666667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45950.51221666667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45950.51221666667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45950.51221666667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45950.51221666667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45950.51221666667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45950.51221666667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45950.51221666667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45950.51221666667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45950.51221666667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45950.51221666667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45950.51221666667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45950.51221666667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45950.51221666667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45950.51221666667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45950.51221666667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45950.51221666667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45950.51221666667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45950.51221666667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45950.51221666667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45950.51221666667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45950.51221666667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45950.51221666667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45950.51221666667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45950.51221666667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45950.51221666667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45950.51221666667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45950.51221666667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45950.51221666667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45950.51221666667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45950.51221666667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45950.51221666667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45950.51221666667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45950.51221666667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45950.51221666667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45950.51221666667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45950.51221666667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45950.51221666667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45950.51221666667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45950.51221666667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45950.51221666667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45950.51221666667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45950.51221666667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45950.51221666667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45950.51221666667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45950.51221666667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45950.51221666667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45950.51221666667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45950.51221666667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45950.51221666667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45950.51221666667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45950.51221666667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45950.51221666667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45950.51221666667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45950.51221666667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45950.51221666667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45950.51221666667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45950.51221666667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45950.51221666667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45950.51221666667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45950.51221666667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45950.51221666667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45950.51221666667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45950.51221666667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45950.51221666667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45950.51221666667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45950.51221666667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45950.51221666667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45950.51221666667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45950.51221666667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45950.51221666667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45950.51221666667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45950.51221666667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45950.51221666667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45950.51221666667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45950.51221666667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45950.51221666667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45950.51221666667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45950.51221666667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45950.51221666667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45950.51221666667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45950.51221666667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45950.51221666667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45950.51221666667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45950.51221666667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45950.51221666667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45950.51221666667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45950.51221666667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45950.51221666667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45950.51221666667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45950.51221666667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45950.51221666667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45950.51221666667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45950.51221666667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45950.51221666667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45950.51221666667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45950.51221666667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45950.51221666667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45950.51221666667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45950.51221666667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45950.51221666667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45950.51221666667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45950.51221666667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45950.51221666667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45950.51221666667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45950.51221666667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45950.51221666667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45950.51221666667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45950.51221666667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45950.51221666667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45950.51221666667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45950.51221666667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45950.51221666667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45950.51221666667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45950.51221666667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45950.51221666667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45950.51221666667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45950.51221666667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45950.51221666667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45950.51221666667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45950.51221666667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45950.51221666667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45950.51221666667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45950.51221666667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45950.51221666667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45950.51221666667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45950.51221666667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45950.51221666667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45950.51221666667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45950.51221666667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45950.51221666667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45950.51221666667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45950.51221666667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45950.51221666667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45950.51221666667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45950.51221666667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45950.51221666667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45950.51221666667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45950.51221666667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45950.51221666667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45950.51221666667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45950.51221666667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45950.51221666667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45950.51221666667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45950.51221666667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45950.51221666667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45950.51221666667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45950.51221666667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45950.51221666667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45950.51221666667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45950.51221666667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45950.51221666667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45950.51221666667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45950.51221666667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45950.51221666667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45950.51221666667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45950.51221666667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45950.51221666667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45950.51221666667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45950.51221666667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45950.51221666667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45950.51221666667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45950.51221666667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45950.51221666667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45950.51221666667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45950.51221666667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45950.51221666667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45950.51221666667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45950.51221666667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45950.51221666667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45950.51221666667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45950.51221666667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45950.51221666667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45950.51221666667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45950.51221666667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45950.51221666667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45950.51221666667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45950.51221666667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45950.51221666667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45950.51221666667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45950.51221666667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45950.51221666667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45950.51221666667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45950.51221666667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45950.51221666667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45950.51221666667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45950.51221666667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45950.51221666667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45950.51221666667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45950.51221666667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45950.51221666667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45950.51221666667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45950.51221666667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45950.51221666667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45950.51221666667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45950.51221666667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45950.51221666667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45950.51221666667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45950.51221666667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45950.51221666667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45950.51221666667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45950.51221666667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45950.51221666667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45950.51221666667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45950.51221666667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45950.51221666667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45950.51221666667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45950.51221666667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45950.51221666667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45950.51221666667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45950.51221666667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45950.51221666667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45950.51221666667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45950.51221666667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45950.51221666667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45950.51221666667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45950.51221666667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45950.51221666667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45950.51221666667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45950.51221666667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45950.51221666667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45950.51221666667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45950.51221666667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45950.51221666667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45950.51221666667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45950.51221666667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45950.51221666667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45950.51221666667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45950.51221666667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45950.51221666667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45950.51221666667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45950.51221666667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45950.51221666667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45950.51221666667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45950.51221666667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45950.51221666667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45950.51221666667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45950.51221666667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45950.51221666667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45950.51221666667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45950.51221666667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45950.51221666667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45950.51221666667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45950.51221666667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45950.51221666667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45950.51221666667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45950.51221666667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45950.51221666667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45950.51221666667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45950.51221666667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45950.51221666667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45950.51221666667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45950.51221666667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45950.51221666667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45950.51221666667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45950.51221666667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45950.51221666667</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3"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2</v>
      </c>
      <c r="D2" s="105" t="s">
        <v>38946</v>
      </c>
      <c r="E2" s="108" t="s">
        <v>38964</v>
      </c>
      <c r="F2" s="109">
        <v>45950.453055555554</v>
      </c>
      <c r="G2" s="78">
        <f ca="1">IFERROR(NOW()-F2,"-")</f>
        <v>5.9161111115827225E-2</v>
      </c>
      <c r="H2" s="109">
        <v>45950.420312499999</v>
      </c>
      <c r="I2" s="105" t="str">
        <f>IFERROR(VLOOKUP(D2,DB!A:F,6,0),"")</f>
        <v>Generator-SG</v>
      </c>
      <c r="J2" s="104" t="str">
        <f>IFERROR(VLOOKUP(D2,DB!A:G,7,0),"")</f>
        <v>Vandalized</v>
      </c>
      <c r="K2" s="110" t="s">
        <v>39071</v>
      </c>
      <c r="L2" s="111" t="str">
        <f>IFERROR(VLOOKUP(D2,DB!A:I,9,0),"")</f>
        <v>Latis</v>
      </c>
    </row>
    <row r="3" spans="1:16383" ht="31.5" customHeight="1">
      <c r="A3" s="106" t="s">
        <v>39072</v>
      </c>
      <c r="B3" s="105" t="str">
        <f>IFERROR(VLOOKUP(D3,DB!A:K,11,0),"")</f>
        <v>R6</v>
      </c>
      <c r="C3" s="107">
        <v>1</v>
      </c>
      <c r="D3" s="105" t="s">
        <v>36888</v>
      </c>
      <c r="E3" s="108" t="s">
        <v>38964</v>
      </c>
      <c r="F3" s="109">
        <v>45950.476319444446</v>
      </c>
      <c r="G3" s="78">
        <f ca="1">IFERROR(NOW()-F3,"-")</f>
        <v>3.5897222223866265E-2</v>
      </c>
      <c r="H3" s="109">
        <v>45950.47047453704</v>
      </c>
      <c r="I3" s="105" t="str">
        <f>IFERROR(VLOOKUP(D3,DB!A:F,6,0),"")</f>
        <v>Generator-SG</v>
      </c>
      <c r="J3" s="104" t="str">
        <f>IFERROR(VLOOKUP(D3,DB!A:G,7,0),"")</f>
        <v>Vandalized</v>
      </c>
      <c r="K3" s="110" t="s">
        <v>39073</v>
      </c>
      <c r="L3" s="111" t="str">
        <f>IFERROR(VLOOKUP(D3,DB!A:I,9,0),"")</f>
        <v>Latis</v>
      </c>
    </row>
    <row r="4" spans="1:16383" ht="31.5" customHeight="1">
      <c r="A4" s="106"/>
      <c r="B4" s="105" t="str">
        <f>IFERROR(VLOOKUP(D4,DB!A:K,11,0),"")</f>
        <v/>
      </c>
      <c r="C4" s="107"/>
      <c r="D4" s="105"/>
      <c r="E4" s="108"/>
      <c r="F4" s="109"/>
      <c r="G4" s="78">
        <f ca="1">IFERROR(NOW()-F4,"-")</f>
        <v>45950.51221666667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45950.51221666667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45950.51221666667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45950.51221666667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45950.51221666667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45950.51221666667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45950.51221666667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45950.51221666667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45950.51221666667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45950.51221666667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45950.51221666667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45950.51221666667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45950.51221666667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45950.51221666667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45950.51221666667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45950.51221666667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45950.51221666667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45950.51221666667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45950.51221666667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45950.51221666667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45950.51221666667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45950.51221666667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45950.51221666667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45950.51221666667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45950.51221666667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45950.51221666667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45950.51221666667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45950.51221666667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45950.51221666667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45950.51221666667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45950.51221666667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45950.51221666667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45950.51221666667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45950.51221666667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45950.51221666667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45950.51221666667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45950.51221666667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45950.51221666667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45950.51221666667</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